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16.EY_PN Metro 21-27\6.Avviso Sport\Avviso luglio 2026\Allegati\"/>
    </mc:Choice>
  </mc:AlternateContent>
  <xr:revisionPtr revIDLastSave="0" documentId="13_ncr:1_{2E5941B3-FCC1-4BCB-B7FB-3FAA6980A21A}" xr6:coauthVersionLast="47" xr6:coauthVersionMax="47" xr10:uidLastSave="{00000000-0000-0000-0000-000000000000}"/>
  <bookViews>
    <workbookView xWindow="19260" yWindow="450" windowWidth="31935" windowHeight="20280" xr2:uid="{00000000-000D-0000-FFFF-FFFF00000000}"/>
  </bookViews>
  <sheets>
    <sheet name="Copertina" sheetId="4" r:id="rId1"/>
    <sheet name="Istruzioni per la compilazione" sheetId="9" r:id="rId2"/>
    <sheet name="Progetto di Bilancio (esempio)" sheetId="11" r:id="rId3"/>
    <sheet name="Progetto di Bilancio" sheetId="10" r:id="rId4"/>
    <sheet name="Bilancio di sintesi" sheetId="1" r:id="rId5"/>
    <sheet name="Elenco documentazione a corredo" sheetId="5" r:id="rId6"/>
    <sheet name="scheda di appoggio" sheetId="8" state="hidden" r:id="rId7"/>
  </sheets>
  <definedNames>
    <definedName name="_3.1_Preventivo_del_medico_sportivo_del_centro">'scheda di appoggio'!$E$4:$E$6</definedName>
    <definedName name="_xlnm.Print_Area" localSheetId="4">'Bilancio di sintesi'!$A$1:$D$7</definedName>
    <definedName name="_xlnm.Print_Area" localSheetId="5">'Elenco documentazione a corredo'!$A$1:$F$60</definedName>
    <definedName name="_xlnm.Print_Area" localSheetId="1">'Istruzioni per la compilazione'!$A$1:$L$55</definedName>
    <definedName name="_xlnm.Print_Area" localSheetId="3">'Progetto di Bilancio'!$A$1:$N$51</definedName>
    <definedName name="_xlnm.Print_Area" localSheetId="2">'Progetto di Bilancio (esempio)'!$A$1:$N$51</definedName>
    <definedName name="Spesa_personale_dipendente">'scheda di appoggio'!$C$4:$C$6</definedName>
    <definedName name="Spesa_personale_esterno">'scheda di appoggio'!$D$4:$D$5</definedName>
    <definedName name="Trasporto">'scheda di appoggio'!$F$4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1" l="1"/>
  <c r="M36" i="11" s="1"/>
  <c r="M38" i="11" s="1"/>
  <c r="M32" i="11"/>
  <c r="M31" i="11"/>
  <c r="M30" i="11"/>
  <c r="H29" i="11"/>
  <c r="M29" i="11" s="1"/>
  <c r="M26" i="11"/>
  <c r="M25" i="11"/>
  <c r="M24" i="11"/>
  <c r="M23" i="11"/>
  <c r="M34" i="11" s="1"/>
  <c r="H23" i="11"/>
  <c r="M20" i="11"/>
  <c r="M16" i="11"/>
  <c r="M15" i="11"/>
  <c r="H14" i="11"/>
  <c r="M14" i="11" s="1"/>
  <c r="M13" i="11"/>
  <c r="M9" i="11"/>
  <c r="H9" i="11"/>
  <c r="H8" i="11"/>
  <c r="M8" i="11" s="1"/>
  <c r="M11" i="11" s="1"/>
  <c r="M7" i="11"/>
  <c r="M6" i="11"/>
  <c r="H6" i="11"/>
  <c r="M52" i="11" s="1"/>
  <c r="M52" i="10"/>
  <c r="M23" i="10"/>
  <c r="M18" i="11" l="1"/>
  <c r="M40" i="11"/>
  <c r="M44" i="11" l="1"/>
  <c r="M46" i="11" s="1"/>
  <c r="M50" i="11" s="1"/>
  <c r="M54" i="11" s="1"/>
  <c r="M6" i="10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M24" i="10"/>
  <c r="M25" i="10"/>
  <c r="M26" i="10"/>
  <c r="M20" i="10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M36" i="10" l="1"/>
  <c r="M32" i="10"/>
  <c r="M31" i="10"/>
  <c r="M30" i="10"/>
  <c r="M29" i="10"/>
  <c r="M16" i="10"/>
  <c r="M15" i="10"/>
  <c r="M14" i="10"/>
  <c r="C4" i="1" s="1"/>
  <c r="M13" i="10"/>
  <c r="M8" i="10"/>
  <c r="M9" i="10"/>
  <c r="M7" i="10"/>
  <c r="M34" i="10" l="1"/>
  <c r="C5" i="1"/>
  <c r="M38" i="10"/>
  <c r="C6" i="1"/>
  <c r="M18" i="10"/>
  <c r="M11" i="10"/>
  <c r="C3" i="1" s="1"/>
  <c r="M40" i="10" l="1"/>
  <c r="M44" i="10" s="1"/>
  <c r="C8" i="1" s="1"/>
  <c r="C7" i="1"/>
  <c r="C9" i="1" l="1"/>
  <c r="M46" i="10"/>
  <c r="M50" i="10" s="1"/>
  <c r="C10" i="1" l="1"/>
  <c r="E9" i="1"/>
  <c r="M54" i="10"/>
  <c r="E4" i="1" l="1"/>
  <c r="E5" i="1"/>
</calcChain>
</file>

<file path=xl/sharedStrings.xml><?xml version="1.0" encoding="utf-8"?>
<sst xmlns="http://schemas.openxmlformats.org/spreadsheetml/2006/main" count="316" uniqueCount="135">
  <si>
    <t>Costi diretti per il personale per: accesso al servizio - presa in carico - accoglienza e informazione - selezione dei destinatari – monitoraggio e rendicontazione – coordinamento di progetto</t>
  </si>
  <si>
    <t>Voce di spesa</t>
  </si>
  <si>
    <t>1.1 Contratto nazionale di lavoro applicato</t>
  </si>
  <si>
    <t>1.2  Contratto del dipendente</t>
  </si>
  <si>
    <t xml:space="preserve">1.3 Copia di un cedolino mensile con relativo pagamento (stipendio e oneri accessori) </t>
  </si>
  <si>
    <t>Documento a comprova Personale dipendente</t>
  </si>
  <si>
    <t>Documento a comprova Personale esterno</t>
  </si>
  <si>
    <t>2.1 Curriculum attestante l’esperienza</t>
  </si>
  <si>
    <t>Documento a comprova attività sportiva/altre attività</t>
  </si>
  <si>
    <t>-</t>
  </si>
  <si>
    <t>Spesa_personale_dipendente</t>
  </si>
  <si>
    <t>Spesa_personale_esterno</t>
  </si>
  <si>
    <t>N. documento</t>
  </si>
  <si>
    <t>Trasporto</t>
  </si>
  <si>
    <t>4.1 Copia di n. 3 preventivi richiesti</t>
  </si>
  <si>
    <t>n. giorni</t>
  </si>
  <si>
    <t>Cod.</t>
  </si>
  <si>
    <t>Macrovoce e voce di spesa (Valori in EURO)</t>
    <phoneticPr fontId="1" type="noConversion"/>
  </si>
  <si>
    <t>Totale</t>
    <phoneticPr fontId="1" type="noConversion"/>
  </si>
  <si>
    <t>1.</t>
  </si>
  <si>
    <t>1.1</t>
  </si>
  <si>
    <t>1.1.a</t>
  </si>
  <si>
    <t>1.1.b</t>
  </si>
  <si>
    <t>1.1.c</t>
  </si>
  <si>
    <t>1.1.d</t>
  </si>
  <si>
    <t xml:space="preserve">costo orario € </t>
  </si>
  <si>
    <t>n. ore</t>
  </si>
  <si>
    <t>n. destinatari</t>
  </si>
  <si>
    <t>1.2</t>
  </si>
  <si>
    <t>Costo del personale esterno</t>
  </si>
  <si>
    <t>1.2.a</t>
  </si>
  <si>
    <t>1.2.b</t>
  </si>
  <si>
    <t>1.3</t>
  </si>
  <si>
    <t xml:space="preserve">1.3.a </t>
  </si>
  <si>
    <t xml:space="preserve">costo unitario € </t>
  </si>
  <si>
    <t>1.3.b</t>
  </si>
  <si>
    <t>1.3.c</t>
  </si>
  <si>
    <t>1.4</t>
  </si>
  <si>
    <t>1.4.a</t>
  </si>
  <si>
    <t xml:space="preserve">costo giornaliero € </t>
  </si>
  <si>
    <t>Accompagnamento attuazione progetto con figura dedicata (tutor/educatore ecc)</t>
  </si>
  <si>
    <t xml:space="preserve">Coordinamento </t>
  </si>
  <si>
    <t>Monitoraggio -  rendicontazione</t>
  </si>
  <si>
    <t>….</t>
  </si>
  <si>
    <t>…</t>
  </si>
  <si>
    <t>2.</t>
  </si>
  <si>
    <t>3.</t>
  </si>
  <si>
    <t xml:space="preserve">n. destinatari previsti </t>
  </si>
  <si>
    <t>4.</t>
  </si>
  <si>
    <t>Progetto di Bilancio</t>
  </si>
  <si>
    <t>Importo</t>
  </si>
  <si>
    <t>Ad esempio costi di elettricità, telefono ecc.</t>
  </si>
  <si>
    <t>Voce di spesa del progetto di bilancio</t>
  </si>
  <si>
    <t>Progetto di Bilancio 
Istruzioni per la compilazione</t>
  </si>
  <si>
    <t>Indicazioni generali</t>
  </si>
  <si>
    <t>E' richiesta la compilazione per i soli campi indicati con le celle evidenziate in grigio.</t>
  </si>
  <si>
    <t>Per i campi non evidenziati in grigio è previsto un sistema di autocompilazione</t>
  </si>
  <si>
    <t>5.</t>
  </si>
  <si>
    <t>Le righe riferite alle voci di spesa del costo del personale interno (1.1) e del personale esterno (1.2) devono essere duplicate nel caso in cui più persone svolgano la stessa attività. 
Esempio: nel caso in cui vi siano 3 tutor diversi (personale interno) che svolgono attività di accompagnamento dovranno essere inserite 2 ulteriori righe a seguito della riga 1.1.b. L'inserimento delle righe dovrà avvenire seguendo le indicazioni riportate al punto 3.</t>
  </si>
  <si>
    <t>6.</t>
  </si>
  <si>
    <t>7.</t>
  </si>
  <si>
    <t>Costi indiretti dell'operazione</t>
  </si>
  <si>
    <t>Costo del personale interno e costo del personale esterno</t>
  </si>
  <si>
    <t>Costi per le attività svolte dai destinatari</t>
  </si>
  <si>
    <t>Costi di trasporto</t>
  </si>
  <si>
    <t>8.</t>
  </si>
  <si>
    <t>9.</t>
  </si>
  <si>
    <t>10.</t>
  </si>
  <si>
    <t>Visite medico-sportive propedeutiche allo svolgimento delle attività (esempio: elettrocardiogramma con relativo certificato)</t>
  </si>
  <si>
    <t>11.</t>
  </si>
  <si>
    <t>Costo unitario</t>
  </si>
  <si>
    <t>12.</t>
  </si>
  <si>
    <t>Costi diretti dell'operazione</t>
  </si>
  <si>
    <t>Costi indiretti</t>
  </si>
  <si>
    <t>COSTI DIRETTI DELL'OPERAZIONE (1.1+1.2+1.3+1.4)</t>
  </si>
  <si>
    <t>COSTI TOTALI (1+2)</t>
  </si>
  <si>
    <t>COSTI INDIRETTI DELL'OPERAZIONE (fino a massimo il 7% dei costi diretti)</t>
  </si>
  <si>
    <t>1.2.c</t>
  </si>
  <si>
    <t>1.2.d</t>
  </si>
  <si>
    <t xml:space="preserve">Nel caso in cui dovesse essere necessario integrare il format con ulteriori righe è necessario procedere per come di seguito riportato:
1) evidenziare la riga della voce di spesa da duplicare, posizionando il cursore sul numero di riga (lato sinistro del file excel);
2) cliccare con il tasto destro e selezionare "copia";
3) posizionare il cursore sul numero di riga successiva a quella copiata (lato sinistro del file excel);
4) cliccare con il tasto destro e selezionare "inserisci celle copiate";
5) nella riga inserita verificare la presenza della formula nella colonna k del file.
</t>
  </si>
  <si>
    <t>Per poter calcolare il costo unitario per ogni singolo destinatario è necessario inserire il numero dei destinatari previsti per il progetto.</t>
  </si>
  <si>
    <t>Bilancio di Sintesi
Istruzioni per la compilazione</t>
  </si>
  <si>
    <t xml:space="preserve">3.1 Preventivo del medico sportivo del centro </t>
  </si>
  <si>
    <t>3.2 Copia di n. 3 preventivi richiesti a n. 3 società sportive/di servizio del territorio di riferimento, richiesti e ricevuti tramite PEC</t>
  </si>
  <si>
    <t>Spesa_per_l’attività_sportiva_e_altre_attività_di_potenziamento</t>
  </si>
  <si>
    <t>3.3 Tariffe approvate dall’assemblea dei soci con relativo verbale</t>
  </si>
  <si>
    <t>Elenco documentazione a corredo
Istruzioni per la compilazione</t>
  </si>
  <si>
    <t>14.</t>
  </si>
  <si>
    <t>15.</t>
  </si>
  <si>
    <t>16.</t>
  </si>
  <si>
    <t>Denominazione del documento da allegare</t>
  </si>
  <si>
    <t>Accesso al servizio, selezione, presa in carico, accoglienza dei destinatari, informazione</t>
  </si>
  <si>
    <t>Voci di costo</t>
  </si>
  <si>
    <t>Compilare il quadro di sintesi verificando la congruità con quanto riportato nel foglio "Progetto di bilancio".</t>
  </si>
  <si>
    <t>Ad ogni documento allegato corrisponde una riga della tabella in maniera univoca.</t>
  </si>
  <si>
    <t>Per la compilazione dei campi è necessario utilizzare le opzioni riportate nel menù a tendina.</t>
  </si>
  <si>
    <t>I documenti allegati alla domanda dovranno necessariamente riportare la denominazione risultante dalla colonna "Denominazione del documento da allegare".</t>
  </si>
  <si>
    <t>Documentazione a comporva - art. X dell'Avviso</t>
  </si>
  <si>
    <t>Spese di trasporto per consentire ai destinatari di raggiungere le sedi dove si svolgono le attività</t>
  </si>
  <si>
    <t>Costo del personale interno/dipendente</t>
  </si>
  <si>
    <t xml:space="preserve">Costi di trasporto </t>
  </si>
  <si>
    <t>Costi diretti per il personale per: accompagnamento nell’attuazione progetto con figura dedicata (tutor/educatore ecc)</t>
  </si>
  <si>
    <t xml:space="preserve">Costi per le attività svolte dai destinatari </t>
  </si>
  <si>
    <t>n. ore per destinatario</t>
  </si>
  <si>
    <t>n. mesi</t>
  </si>
  <si>
    <t>COSTO UNITARIO A DESTINATARIO (costi totali/n. destinatari previsti)</t>
  </si>
  <si>
    <r>
      <t xml:space="preserve">Per la voce di spesa 1.3.b: 
1) per ogni riga indicare la tipologia di disciplina sportiva prevista;
2) nel campo </t>
    </r>
    <r>
      <rPr>
        <i/>
        <sz val="12"/>
        <color theme="1"/>
        <rFont val="Calibri"/>
        <family val="2"/>
        <scheme val="minor"/>
      </rPr>
      <t>costo mensile</t>
    </r>
    <r>
      <rPr>
        <sz val="12"/>
        <color theme="1"/>
        <rFont val="Calibri"/>
        <family val="2"/>
        <scheme val="minor"/>
      </rPr>
      <t xml:space="preserve"> deve essere riportato il costo mensile dell'attività sportiva indicato in uno dei tre preventivi </t>
    </r>
    <r>
      <rPr>
        <sz val="12"/>
        <rFont val="Calibri"/>
        <family val="2"/>
        <scheme val="minor"/>
      </rPr>
      <t xml:space="preserve">allegati. </t>
    </r>
    <r>
      <rPr>
        <sz val="12"/>
        <color theme="1"/>
        <rFont val="Calibri"/>
        <family val="2"/>
        <scheme val="minor"/>
      </rPr>
      <t xml:space="preserve">
3) nel campo </t>
    </r>
    <r>
      <rPr>
        <i/>
        <sz val="12"/>
        <color theme="1"/>
        <rFont val="Calibri"/>
        <family val="2"/>
        <scheme val="minor"/>
      </rPr>
      <t>n. destinatari</t>
    </r>
    <r>
      <rPr>
        <sz val="12"/>
        <color theme="1"/>
        <rFont val="Calibri"/>
        <family val="2"/>
        <scheme val="minor"/>
      </rPr>
      <t xml:space="preserve"> deve essere riportato il numero di destinatari coinvolti nell'attività sportiva;
4) la riga deve essere ripetuta per tutte le attività sportive previste nel progetto</t>
    </r>
  </si>
  <si>
    <r>
      <t xml:space="preserve">Per la voce di spesa 1.3.c: 
1) per ogni riga indicare la tipologia di attività di terapia non farmacologica (es: per terapy);
2) nel campo costo orario deve essere riportato il costo orario dell'attività indicato in uno dei tre preventivi allegati. 
3) nel campo </t>
    </r>
    <r>
      <rPr>
        <i/>
        <sz val="12"/>
        <color theme="1"/>
        <rFont val="Calibri"/>
        <family val="2"/>
        <scheme val="minor"/>
      </rPr>
      <t>n. ore/mesi</t>
    </r>
    <r>
      <rPr>
        <sz val="12"/>
        <color theme="1"/>
        <rFont val="Calibri"/>
        <family val="2"/>
        <scheme val="minor"/>
      </rPr>
      <t xml:space="preserve"> deve essere riportato il numero medio di ore/mesi per il quale si prevede di svolgere l'attività per ogni destinatario. 
4) nel campo </t>
    </r>
    <r>
      <rPr>
        <i/>
        <sz val="12"/>
        <color theme="1"/>
        <rFont val="Calibri"/>
        <family val="2"/>
        <scheme val="minor"/>
      </rPr>
      <t>n. destinatari</t>
    </r>
    <r>
      <rPr>
        <sz val="12"/>
        <color theme="1"/>
        <rFont val="Calibri"/>
        <family val="2"/>
        <scheme val="minor"/>
      </rPr>
      <t xml:space="preserve"> deve essere riportato il numero di destinatari coinvolti nell'attività di potenziamento delle abilità;
5) la riga deve essere ripetuta per tutte le attività  previste nel progetto.</t>
    </r>
  </si>
  <si>
    <t>COSTO UNITARIO AD ORA (sub totale 4/n. ore)</t>
  </si>
  <si>
    <t xml:space="preserve">13. </t>
  </si>
  <si>
    <t>17.</t>
  </si>
  <si>
    <t>Per poter calcolare il costo unitario per singola ora di partecipazione alle attività dei Destinatari  è necessario inserire il numero di ore previste per il progetto.</t>
  </si>
  <si>
    <t>Costi di iscrizione e frequenza per sport collettivi o individuali e per l'accesso a forme di terapia funzionali al miglioramento della condizione di disabilità e Spese per visite medico-sportive propedeutiche allo svolgimento delle attività</t>
  </si>
  <si>
    <t>PUNTI DI ATTENZIONE</t>
  </si>
  <si>
    <t>Art. 6 dell'Avviso - almeno il 40% del costo complessivo del progetto</t>
  </si>
  <si>
    <t>Art. 6 dell'Avviso - almeno il 30% del costo complessivo del progetto</t>
  </si>
  <si>
    <t>A- Totale Costi diretti</t>
  </si>
  <si>
    <t>B - Totale Costi indiretti (max 7% costi diretti)</t>
  </si>
  <si>
    <t>C- TOTALE COSTI DI PROGETTO (Costi diretti + Costi indiretti)</t>
  </si>
  <si>
    <t>Art. 6 dell'Avviso - massimo il 7% dei costi diretti ammissibili (A)</t>
  </si>
  <si>
    <t>Nelle celle/colonna H indicare il n. mesi * il n. ore</t>
  </si>
  <si>
    <t>Art. 6 dell'Avviso - almeno 4 ore al mese per partecipante per tutta la durata del progetto personalizzato</t>
  </si>
  <si>
    <t>costo mensile €</t>
  </si>
  <si>
    <t>Attività sportive: (indicare l'attività sportiva)</t>
  </si>
  <si>
    <t>nuoto</t>
  </si>
  <si>
    <t>Attività di Terapia funzionale: (indicare l'attività)</t>
  </si>
  <si>
    <t>pet terapy</t>
  </si>
  <si>
    <t>Art. 6 dell'Avviso - è ammessa la spesa per terapie funzionali purchè abbinata all'attività sportiva</t>
  </si>
  <si>
    <t>Le ore di partecipazione dei Destinatari</t>
  </si>
  <si>
    <t>PN METRO plus e città medie del Sud 2021 – 2027
CA4.4.11.1.e - Pratica Sportiva e Inclusione Sociale
SPORT: SOCIALITA' E BENESSERE
ALLEGATO A1
Progetto di bilancio
Avviso pubblico 
per il sostegno di progetti di sport a favore di persone con disabllità e/o fragiltà
2026</t>
  </si>
  <si>
    <r>
      <t xml:space="preserve">Per le voci di spesa </t>
    </r>
    <r>
      <rPr>
        <sz val="12"/>
        <rFont val="Calibri"/>
        <family val="2"/>
        <scheme val="minor"/>
      </rPr>
      <t xml:space="preserve">1.1.a/1.1.b/1.2.a/1.2.b: </t>
    </r>
    <r>
      <rPr>
        <sz val="12"/>
        <color theme="1"/>
        <rFont val="Calibri"/>
        <family val="2"/>
        <scheme val="minor"/>
      </rPr>
      <t xml:space="preserve">
1) nel campo </t>
    </r>
    <r>
      <rPr>
        <i/>
        <sz val="12"/>
        <color theme="1"/>
        <rFont val="Calibri"/>
        <family val="2"/>
        <scheme val="minor"/>
      </rPr>
      <t>costo orario</t>
    </r>
    <r>
      <rPr>
        <sz val="12"/>
        <color theme="1"/>
        <rFont val="Calibri"/>
        <family val="2"/>
        <scheme val="minor"/>
      </rPr>
      <t xml:space="preserve"> deve essere riportato il costo orario del personale (interno o esterno) che svolge l'attività.
Con riferimento alle spese
</t>
    </r>
    <r>
      <rPr>
        <sz val="12"/>
        <rFont val="Calibri"/>
        <family val="2"/>
        <scheme val="minor"/>
      </rPr>
      <t>-  di personale dipendente si specifica che la tariffa oraria si calcola dividendo i costi del lavoro lordi mensili per la media delle ore lavorate mensili (art. 55, par. 2, lett. b del RDC).
- di personale esterno e all’acquisto di servizi si precisa che l'imposta sul valore aggiunto (IVA) è ammissibile in quanto il valore del progetto è inferiore a 5 Meuro (art. 64, paragrafo 1, lettera c), punto i) del regolamento (UE) 2021/1060);</t>
    </r>
    <r>
      <rPr>
        <sz val="12"/>
        <color rgb="FFFF0000"/>
        <rFont val="Calibri (Corpo)"/>
      </rPr>
      <t xml:space="preserve">
</t>
    </r>
    <r>
      <rPr>
        <sz val="12"/>
        <color theme="1"/>
        <rFont val="Calibri"/>
        <family val="2"/>
        <scheme val="minor"/>
      </rPr>
      <t xml:space="preserve">2) nel campo </t>
    </r>
    <r>
      <rPr>
        <i/>
        <sz val="12"/>
        <color theme="1"/>
        <rFont val="Calibri"/>
        <family val="2"/>
        <scheme val="minor"/>
      </rPr>
      <t>n. ore</t>
    </r>
    <r>
      <rPr>
        <sz val="12"/>
        <color theme="1"/>
        <rFont val="Calibri"/>
        <family val="2"/>
        <scheme val="minor"/>
      </rPr>
      <t xml:space="preserve"> deve essere riportato il numero di ore che il personale (interno o esterno) dedica all'attività di riferimento per singolo destinatario. Nel caso in cui il medesimo operatore (personale interno o esterno) dedica la propria attività a più destinatari con numero di ore personalizzate, si dovrà inserire il numero di ore medie.
3) nel campo </t>
    </r>
    <r>
      <rPr>
        <i/>
        <sz val="12"/>
        <color theme="1"/>
        <rFont val="Calibri"/>
        <family val="2"/>
        <scheme val="minor"/>
      </rPr>
      <t>n. destinatari</t>
    </r>
    <r>
      <rPr>
        <sz val="12"/>
        <color theme="1"/>
        <rFont val="Calibri"/>
        <family val="2"/>
        <scheme val="minor"/>
      </rPr>
      <t xml:space="preserve"> deve essere riportato il numero dei destinatari per i quali il personale (interno o esterno) svolge l'attività di riferimento.</t>
    </r>
  </si>
  <si>
    <r>
      <t xml:space="preserve">Per le voci di spesa </t>
    </r>
    <r>
      <rPr>
        <sz val="12"/>
        <color theme="1"/>
        <rFont val="Calibri"/>
        <family val="2"/>
        <scheme val="minor"/>
      </rPr>
      <t xml:space="preserve">1.1.c/1.1.d/1.2.c/1.2.d: 
1) nel campo </t>
    </r>
    <r>
      <rPr>
        <i/>
        <sz val="12"/>
        <color theme="1"/>
        <rFont val="Calibri"/>
        <family val="2"/>
        <scheme val="minor"/>
      </rPr>
      <t>costo orario</t>
    </r>
    <r>
      <rPr>
        <sz val="12"/>
        <color theme="1"/>
        <rFont val="Calibri"/>
        <family val="2"/>
        <scheme val="minor"/>
      </rPr>
      <t xml:space="preserve"> deve essere riportato il costo orario del personale (interno o esterno) che svolge l'attività di riferimento;
2) nel campo </t>
    </r>
    <r>
      <rPr>
        <i/>
        <sz val="12"/>
        <color theme="1"/>
        <rFont val="Calibri"/>
        <family val="2"/>
        <scheme val="minor"/>
      </rPr>
      <t>n. ore</t>
    </r>
    <r>
      <rPr>
        <sz val="12"/>
        <color theme="1"/>
        <rFont val="Calibri"/>
        <family val="2"/>
        <scheme val="minor"/>
      </rPr>
      <t xml:space="preserve"> deve essere riportato il numero di ore che il personale (interno o esterno) dedica all'attività di riferimento nel suo complesso. In tal caso le attività sono considerate trasversali a tutti i destinatari.</t>
    </r>
  </si>
  <si>
    <r>
      <t xml:space="preserve">Per la voce di spesa </t>
    </r>
    <r>
      <rPr>
        <sz val="12"/>
        <color theme="1"/>
        <rFont val="Calibri"/>
        <family val="2"/>
        <scheme val="minor"/>
      </rPr>
      <t xml:space="preserve">1.3.a: 
1) nel campo </t>
    </r>
    <r>
      <rPr>
        <i/>
        <sz val="12"/>
        <color theme="1"/>
        <rFont val="Calibri"/>
        <family val="2"/>
        <scheme val="minor"/>
      </rPr>
      <t>costo unitario</t>
    </r>
    <r>
      <rPr>
        <sz val="12"/>
        <color theme="1"/>
        <rFont val="Calibri"/>
        <family val="2"/>
        <scheme val="minor"/>
      </rPr>
      <t xml:space="preserve"> deve essere riportato il costo indicato nel </t>
    </r>
    <r>
      <rPr>
        <sz val="12"/>
        <rFont val="Calibri"/>
        <family val="2"/>
        <scheme val="minor"/>
      </rPr>
      <t>preventivo del medico sportivo.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
2) nel campo </t>
    </r>
    <r>
      <rPr>
        <i/>
        <sz val="12"/>
        <color theme="1"/>
        <rFont val="Calibri"/>
        <family val="2"/>
        <scheme val="minor"/>
      </rPr>
      <t>n. destinatari</t>
    </r>
    <r>
      <rPr>
        <sz val="12"/>
        <color theme="1"/>
        <rFont val="Calibri"/>
        <family val="2"/>
        <scheme val="minor"/>
      </rPr>
      <t xml:space="preserve"> deve essere riportato il numero di destinatari a cui è rivolta la voce di spesa.</t>
    </r>
  </si>
  <si>
    <t xml:space="preserve">Per la voce dei costi indiretti dell'operazione il campo deve essere compilato con un valore che non superi il limite massimo previsto pari al 7% del totale dei costi diretti dell'operazione. </t>
  </si>
  <si>
    <r>
      <t xml:space="preserve">Per la voce di spesa 1.4.a: 
1) nel campo </t>
    </r>
    <r>
      <rPr>
        <i/>
        <sz val="12"/>
        <color theme="1"/>
        <rFont val="Calibri"/>
        <family val="2"/>
        <scheme val="minor"/>
      </rPr>
      <t>costo giornaliero</t>
    </r>
    <r>
      <rPr>
        <sz val="12"/>
        <color theme="1"/>
        <rFont val="Calibri"/>
        <family val="2"/>
        <scheme val="minor"/>
      </rPr>
      <t xml:space="preserve"> deve essere riportato il costo giornaliero indicato in uno dei tre preventivi allegati;
2) nel campo </t>
    </r>
    <r>
      <rPr>
        <i/>
        <sz val="12"/>
        <color theme="1"/>
        <rFont val="Calibri"/>
        <family val="2"/>
        <scheme val="minor"/>
      </rPr>
      <t>n. giorni</t>
    </r>
    <r>
      <rPr>
        <sz val="12"/>
        <color theme="1"/>
        <rFont val="Calibri"/>
        <family val="2"/>
        <scheme val="minor"/>
      </rPr>
      <t xml:space="preserve"> deve essere riportato il numero di giorni per i quali si prevede di avvalersi del trasporto in coerenza con il numero dei giorni riportati in uno dei tre preventivi allegati alla domanda.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</si>
</sst>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2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4"/>
      <color theme="1"/>
      <name val="Calibri"/>
      <family val="2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6"/>
      <color rgb="FF002060"/>
      <name val="Calibri"/>
      <family val="2"/>
    </font>
    <font>
      <b/>
      <sz val="16"/>
      <color rgb="FF002060"/>
      <name val="Calibri"/>
      <family val="2"/>
      <scheme val="minor"/>
    </font>
    <font>
      <sz val="20"/>
      <color rgb="FFFF0000"/>
      <name val="Calibri"/>
      <family val="2"/>
      <scheme val="minor"/>
    </font>
    <font>
      <sz val="12"/>
      <color rgb="FFFF0000"/>
      <name val="Calibri (Corpo)"/>
    </font>
    <font>
      <b/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quotePrefix="1"/>
    <xf numFmtId="44" fontId="0" fillId="0" borderId="0" xfId="2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/>
    </xf>
    <xf numFmtId="44" fontId="7" fillId="2" borderId="1" xfId="2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44" fontId="7" fillId="0" borderId="0" xfId="2" applyFont="1" applyBorder="1" applyAlignment="1" applyProtection="1">
      <alignment horizontal="right" vertical="center"/>
    </xf>
    <xf numFmtId="0" fontId="7" fillId="0" borderId="0" xfId="0" applyFont="1" applyAlignment="1" applyProtection="1">
      <alignment horizontal="center" vertical="center"/>
      <protection locked="0"/>
    </xf>
    <xf numFmtId="44" fontId="7" fillId="0" borderId="0" xfId="2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0" fontId="9" fillId="0" borderId="0" xfId="0" applyFont="1"/>
    <xf numFmtId="43" fontId="7" fillId="0" borderId="0" xfId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44" fontId="6" fillId="5" borderId="1" xfId="2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/>
    </xf>
    <xf numFmtId="44" fontId="6" fillId="6" borderId="1" xfId="2" applyFont="1" applyFill="1" applyBorder="1" applyAlignment="1">
      <alignment horizontal="right" vertical="center"/>
    </xf>
    <xf numFmtId="0" fontId="11" fillId="4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/>
    </xf>
    <xf numFmtId="43" fontId="6" fillId="6" borderId="3" xfId="1" applyFont="1" applyFill="1" applyBorder="1" applyAlignment="1">
      <alignment horizontal="center" vertical="center"/>
    </xf>
    <xf numFmtId="44" fontId="6" fillId="6" borderId="5" xfId="2" applyFont="1" applyFill="1" applyBorder="1" applyAlignment="1">
      <alignment horizontal="right" vertical="center"/>
    </xf>
    <xf numFmtId="0" fontId="6" fillId="5" borderId="4" xfId="0" applyFont="1" applyFill="1" applyBorder="1" applyAlignment="1">
      <alignment vertical="center"/>
    </xf>
    <xf numFmtId="0" fontId="6" fillId="5" borderId="3" xfId="0" applyFont="1" applyFill="1" applyBorder="1" applyAlignment="1">
      <alignment horizontal="left" vertical="center"/>
    </xf>
    <xf numFmtId="44" fontId="6" fillId="5" borderId="5" xfId="2" applyFont="1" applyFill="1" applyBorder="1" applyAlignment="1">
      <alignment horizontal="right" vertical="center"/>
    </xf>
    <xf numFmtId="0" fontId="17" fillId="0" borderId="0" xfId="0" applyFont="1"/>
    <xf numFmtId="2" fontId="7" fillId="2" borderId="1" xfId="2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9" fontId="7" fillId="2" borderId="1" xfId="2" applyNumberFormat="1" applyFont="1" applyFill="1" applyBorder="1" applyAlignment="1" applyProtection="1">
      <alignment horizontal="center" vertical="center"/>
      <protection locked="0"/>
    </xf>
    <xf numFmtId="2" fontId="7" fillId="0" borderId="0" xfId="2" applyNumberFormat="1" applyFont="1" applyFill="1" applyBorder="1" applyAlignment="1" applyProtection="1">
      <alignment horizontal="center" vertical="center"/>
      <protection locked="0"/>
    </xf>
    <xf numFmtId="44" fontId="7" fillId="0" borderId="0" xfId="2" applyFont="1" applyFill="1" applyBorder="1" applyAlignment="1" applyProtection="1">
      <alignment horizontal="center" vertical="center"/>
      <protection locked="0"/>
    </xf>
    <xf numFmtId="44" fontId="11" fillId="4" borderId="4" xfId="2" applyFont="1" applyFill="1" applyBorder="1" applyAlignment="1">
      <alignment horizontal="center" vertical="center" wrapText="1"/>
    </xf>
    <xf numFmtId="44" fontId="3" fillId="0" borderId="4" xfId="2" applyFont="1" applyBorder="1" applyAlignment="1">
      <alignment horizontal="center" vertical="center" wrapText="1"/>
    </xf>
    <xf numFmtId="44" fontId="3" fillId="4" borderId="4" xfId="2" applyFont="1" applyFill="1" applyBorder="1" applyAlignment="1">
      <alignment horizontal="center" vertical="center" wrapText="1"/>
    </xf>
    <xf numFmtId="44" fontId="15" fillId="7" borderId="4" xfId="2" applyFont="1" applyFill="1" applyBorder="1" applyAlignment="1">
      <alignment horizontal="center" vertical="center" wrapText="1"/>
    </xf>
    <xf numFmtId="0" fontId="0" fillId="0" borderId="6" xfId="0" applyBorder="1"/>
    <xf numFmtId="0" fontId="17" fillId="0" borderId="6" xfId="0" applyFont="1" applyBorder="1"/>
    <xf numFmtId="0" fontId="19" fillId="8" borderId="6" xfId="0" applyFont="1" applyFill="1" applyBorder="1" applyAlignment="1">
      <alignment horizontal="center" vertical="center"/>
    </xf>
    <xf numFmtId="1" fontId="20" fillId="0" borderId="0" xfId="0" applyNumberFormat="1" applyFont="1"/>
    <xf numFmtId="44" fontId="3" fillId="0" borderId="4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justify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6" fillId="6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left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top" wrapText="1"/>
    </xf>
  </cellXfs>
  <cellStyles count="3">
    <cellStyle name="Migliaia" xfId="1" builtinId="3"/>
    <cellStyle name="Normale" xfId="0" builtinId="0"/>
    <cellStyle name="Valuta" xfId="2" builtin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A24" sqref="A24"/>
    </sheetView>
  </sheetViews>
  <sheetFormatPr defaultColWidth="11.125" defaultRowHeight="15.75"/>
  <cols>
    <col min="1" max="1" width="89.625" customWidth="1"/>
  </cols>
  <sheetData>
    <row r="1" spans="1:1" ht="282" thickBot="1">
      <c r="A1" s="26" t="s">
        <v>129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53"/>
  <sheetViews>
    <sheetView showGridLines="0" zoomScaleNormal="100" zoomScaleSheetLayoutView="100" workbookViewId="0">
      <selection activeCell="C32" sqref="C32:J32"/>
    </sheetView>
  </sheetViews>
  <sheetFormatPr defaultColWidth="8.875" defaultRowHeight="15.75"/>
  <cols>
    <col min="1" max="1" width="3.625" customWidth="1"/>
    <col min="3" max="3" width="4" customWidth="1"/>
    <col min="4" max="4" width="33.375" customWidth="1"/>
    <col min="5" max="5" width="15.625" customWidth="1"/>
    <col min="7" max="7" width="14.125" customWidth="1"/>
    <col min="9" max="9" width="14.125" customWidth="1"/>
    <col min="12" max="12" width="4.125" customWidth="1"/>
  </cols>
  <sheetData>
    <row r="2" spans="2:13" ht="39.6" customHeight="1">
      <c r="B2" s="65" t="s">
        <v>53</v>
      </c>
      <c r="C2" s="66"/>
      <c r="D2" s="66"/>
      <c r="E2" s="66"/>
      <c r="F2" s="66"/>
      <c r="G2" s="66"/>
      <c r="H2" s="66"/>
      <c r="I2" s="66"/>
      <c r="J2" s="66"/>
      <c r="K2" s="67"/>
    </row>
    <row r="3" spans="2:13">
      <c r="K3" s="6"/>
    </row>
    <row r="4" spans="2:13" ht="15.6" customHeight="1">
      <c r="B4" s="27"/>
      <c r="C4" s="60" t="s">
        <v>54</v>
      </c>
      <c r="D4" s="61"/>
      <c r="E4" s="61"/>
      <c r="F4" s="61"/>
      <c r="G4" s="61"/>
      <c r="H4" s="61"/>
      <c r="I4" s="61"/>
      <c r="J4" s="62"/>
      <c r="K4" s="28"/>
    </row>
    <row r="5" spans="2:13" ht="23.1" customHeight="1">
      <c r="K5" s="6"/>
      <c r="M5" s="44"/>
    </row>
    <row r="6" spans="2:13">
      <c r="B6" s="20" t="s">
        <v>19</v>
      </c>
      <c r="C6" t="s">
        <v>55</v>
      </c>
      <c r="K6" s="6"/>
    </row>
    <row r="7" spans="2:13" ht="8.1" customHeight="1">
      <c r="K7" s="6"/>
    </row>
    <row r="8" spans="2:13">
      <c r="B8" s="20" t="s">
        <v>45</v>
      </c>
      <c r="C8" t="s">
        <v>56</v>
      </c>
      <c r="K8" s="6"/>
    </row>
    <row r="9" spans="2:13" ht="8.1" customHeight="1">
      <c r="K9" s="6"/>
    </row>
    <row r="10" spans="2:13" ht="131.44999999999999" customHeight="1">
      <c r="B10" s="23" t="s">
        <v>46</v>
      </c>
      <c r="C10" s="63" t="s">
        <v>79</v>
      </c>
      <c r="D10" s="63"/>
      <c r="E10" s="63"/>
      <c r="F10" s="63"/>
      <c r="G10" s="63"/>
      <c r="H10" s="63"/>
      <c r="I10" s="63"/>
      <c r="J10" s="63"/>
      <c r="K10" s="6"/>
    </row>
    <row r="11" spans="2:13" ht="8.1" customHeight="1">
      <c r="K11" s="6"/>
    </row>
    <row r="12" spans="2:13" ht="15.6" customHeight="1">
      <c r="B12" s="27"/>
      <c r="C12" s="60" t="s">
        <v>72</v>
      </c>
      <c r="D12" s="61"/>
      <c r="E12" s="61"/>
      <c r="F12" s="61"/>
      <c r="G12" s="61"/>
      <c r="H12" s="61"/>
      <c r="I12" s="61"/>
      <c r="J12" s="62"/>
      <c r="K12" s="28"/>
    </row>
    <row r="13" spans="2:13" ht="8.1" customHeight="1">
      <c r="K13" s="6"/>
    </row>
    <row r="14" spans="2:13">
      <c r="B14" s="29"/>
      <c r="C14" s="64" t="s">
        <v>62</v>
      </c>
      <c r="D14" s="64"/>
      <c r="E14" s="64"/>
      <c r="F14" s="64"/>
      <c r="G14" s="64"/>
      <c r="H14" s="64"/>
      <c r="I14" s="64"/>
      <c r="J14" s="64"/>
      <c r="K14" s="30"/>
    </row>
    <row r="15" spans="2:13">
      <c r="K15" s="6"/>
    </row>
    <row r="16" spans="2:13" ht="79.349999999999994" customHeight="1">
      <c r="B16" s="23" t="s">
        <v>48</v>
      </c>
      <c r="C16" s="63" t="s">
        <v>58</v>
      </c>
      <c r="D16" s="63"/>
      <c r="E16" s="63"/>
      <c r="F16" s="63"/>
      <c r="G16" s="63"/>
      <c r="H16" s="63"/>
      <c r="I16" s="63"/>
      <c r="J16" s="63"/>
      <c r="K16" s="6"/>
    </row>
    <row r="17" spans="2:11" ht="8.1" customHeight="1">
      <c r="K17" s="6"/>
    </row>
    <row r="18" spans="2:11" ht="212.45" customHeight="1">
      <c r="B18" s="23" t="s">
        <v>57</v>
      </c>
      <c r="C18" s="63" t="s">
        <v>130</v>
      </c>
      <c r="D18" s="63"/>
      <c r="E18" s="63"/>
      <c r="F18" s="63"/>
      <c r="G18" s="63"/>
      <c r="H18" s="63"/>
      <c r="I18" s="63"/>
      <c r="J18" s="63"/>
      <c r="K18" s="6"/>
    </row>
    <row r="19" spans="2:11" ht="8.1" customHeight="1">
      <c r="K19" s="6"/>
    </row>
    <row r="20" spans="2:11" ht="81.599999999999994" customHeight="1">
      <c r="B20" s="23" t="s">
        <v>59</v>
      </c>
      <c r="C20" s="73" t="s">
        <v>131</v>
      </c>
      <c r="D20" s="73"/>
      <c r="E20" s="73"/>
      <c r="F20" s="73"/>
      <c r="G20" s="73"/>
      <c r="H20" s="73"/>
      <c r="I20" s="73"/>
      <c r="J20" s="73"/>
      <c r="K20" s="6"/>
    </row>
    <row r="21" spans="2:11" ht="8.1" customHeight="1">
      <c r="K21" s="6"/>
    </row>
    <row r="22" spans="2:11" ht="15.6" customHeight="1">
      <c r="B22" s="29"/>
      <c r="C22" s="64" t="s">
        <v>63</v>
      </c>
      <c r="D22" s="64"/>
      <c r="E22" s="64"/>
      <c r="F22" s="64"/>
      <c r="G22" s="64"/>
      <c r="H22" s="64"/>
      <c r="I22" s="64"/>
      <c r="J22" s="64"/>
      <c r="K22" s="30"/>
    </row>
    <row r="23" spans="2:11" ht="8.1" customHeight="1">
      <c r="K23" s="6"/>
    </row>
    <row r="24" spans="2:11" ht="78.75" customHeight="1">
      <c r="B24" s="23" t="s">
        <v>60</v>
      </c>
      <c r="C24" s="73" t="s">
        <v>132</v>
      </c>
      <c r="D24" s="73"/>
      <c r="E24" s="73"/>
      <c r="F24" s="73"/>
      <c r="G24" s="73"/>
      <c r="H24" s="73"/>
      <c r="I24" s="73"/>
      <c r="J24" s="73"/>
      <c r="K24" s="12"/>
    </row>
    <row r="25" spans="2:11" ht="24.75" customHeight="1">
      <c r="K25" s="6"/>
    </row>
    <row r="26" spans="2:11" ht="95.1" customHeight="1">
      <c r="B26" s="23" t="s">
        <v>65</v>
      </c>
      <c r="C26" s="63" t="s">
        <v>106</v>
      </c>
      <c r="D26" s="63"/>
      <c r="E26" s="63"/>
      <c r="F26" s="63"/>
      <c r="G26" s="63"/>
      <c r="H26" s="63"/>
      <c r="I26" s="63"/>
      <c r="J26" s="63"/>
      <c r="K26" s="12"/>
    </row>
    <row r="27" spans="2:11" ht="8.1" customHeight="1">
      <c r="K27" s="6"/>
    </row>
    <row r="28" spans="2:11" ht="156.94999999999999" customHeight="1">
      <c r="B28" s="23" t="s">
        <v>66</v>
      </c>
      <c r="C28" s="63" t="s">
        <v>107</v>
      </c>
      <c r="D28" s="63"/>
      <c r="E28" s="63"/>
      <c r="F28" s="63"/>
      <c r="G28" s="63"/>
      <c r="H28" s="63"/>
      <c r="I28" s="63"/>
      <c r="J28" s="63"/>
      <c r="K28" s="12"/>
    </row>
    <row r="29" spans="2:11" ht="8.1" customHeight="1">
      <c r="K29" s="6"/>
    </row>
    <row r="30" spans="2:11" ht="15.6" customHeight="1">
      <c r="B30" s="29"/>
      <c r="C30" s="64" t="s">
        <v>64</v>
      </c>
      <c r="D30" s="64"/>
      <c r="E30" s="64"/>
      <c r="F30" s="64"/>
      <c r="G30" s="64"/>
      <c r="H30" s="64"/>
      <c r="I30" s="64"/>
      <c r="J30" s="64"/>
      <c r="K30" s="30"/>
    </row>
    <row r="31" spans="2:11" ht="8.1" customHeight="1">
      <c r="K31" s="6"/>
    </row>
    <row r="32" spans="2:11" ht="68.45" customHeight="1">
      <c r="B32" s="23" t="s">
        <v>67</v>
      </c>
      <c r="C32" s="73" t="s">
        <v>134</v>
      </c>
      <c r="D32" s="73"/>
      <c r="E32" s="73"/>
      <c r="F32" s="73"/>
      <c r="G32" s="73"/>
      <c r="H32" s="73"/>
      <c r="I32" s="73"/>
      <c r="J32" s="73"/>
      <c r="K32" s="12"/>
    </row>
    <row r="33" spans="2:13" ht="8.1" customHeight="1">
      <c r="K33" s="6"/>
    </row>
    <row r="34" spans="2:13">
      <c r="B34" s="27"/>
      <c r="C34" s="60" t="s">
        <v>61</v>
      </c>
      <c r="D34" s="61"/>
      <c r="E34" s="61"/>
      <c r="F34" s="61"/>
      <c r="G34" s="61"/>
      <c r="H34" s="61"/>
      <c r="I34" s="61"/>
      <c r="J34" s="62"/>
      <c r="K34" s="28"/>
    </row>
    <row r="35" spans="2:13" ht="8.1" customHeight="1">
      <c r="K35" s="6"/>
    </row>
    <row r="36" spans="2:13" ht="50.45" customHeight="1">
      <c r="B36" s="23" t="s">
        <v>69</v>
      </c>
      <c r="C36" s="63" t="s">
        <v>133</v>
      </c>
      <c r="D36" s="63"/>
      <c r="E36" s="63"/>
      <c r="F36" s="63"/>
      <c r="G36" s="63"/>
      <c r="H36" s="63"/>
      <c r="I36" s="63"/>
      <c r="J36" s="63"/>
      <c r="K36" s="6"/>
    </row>
    <row r="37" spans="2:13" ht="8.1" customHeight="1">
      <c r="K37" s="6"/>
    </row>
    <row r="38" spans="2:13">
      <c r="B38" s="27"/>
      <c r="C38" s="60" t="s">
        <v>70</v>
      </c>
      <c r="D38" s="61"/>
      <c r="E38" s="61"/>
      <c r="F38" s="61"/>
      <c r="G38" s="61"/>
      <c r="H38" s="61"/>
      <c r="I38" s="61"/>
      <c r="J38" s="62"/>
      <c r="K38" s="28"/>
    </row>
    <row r="39" spans="2:13" ht="8.1" customHeight="1">
      <c r="K39" s="6"/>
    </row>
    <row r="40" spans="2:13" ht="31.35" customHeight="1">
      <c r="B40" s="23" t="s">
        <v>71</v>
      </c>
      <c r="C40" s="63" t="s">
        <v>80</v>
      </c>
      <c r="D40" s="63"/>
      <c r="E40" s="63"/>
      <c r="F40" s="63"/>
      <c r="G40" s="63"/>
      <c r="H40" s="63"/>
      <c r="I40" s="63"/>
      <c r="J40" s="63"/>
      <c r="K40" s="6"/>
      <c r="M40" s="44"/>
    </row>
    <row r="41" spans="2:13" ht="42.95" customHeight="1">
      <c r="B41" s="23" t="s">
        <v>109</v>
      </c>
      <c r="C41" s="63" t="s">
        <v>111</v>
      </c>
      <c r="D41" s="63"/>
      <c r="E41" s="63"/>
      <c r="F41" s="63"/>
      <c r="G41" s="63"/>
      <c r="H41" s="63"/>
      <c r="I41" s="63"/>
      <c r="J41" s="63"/>
      <c r="K41" s="6"/>
    </row>
    <row r="43" spans="2:13" ht="46.35" customHeight="1">
      <c r="B43" s="65" t="s">
        <v>81</v>
      </c>
      <c r="C43" s="66"/>
      <c r="D43" s="66"/>
      <c r="E43" s="66"/>
      <c r="F43" s="66"/>
      <c r="G43" s="66"/>
      <c r="H43" s="66"/>
      <c r="I43" s="66"/>
      <c r="J43" s="66"/>
      <c r="K43" s="67"/>
    </row>
    <row r="44" spans="2:13" ht="8.1" customHeight="1">
      <c r="K44" s="6"/>
    </row>
    <row r="45" spans="2:13" ht="15.6" customHeight="1">
      <c r="B45" s="23" t="s">
        <v>87</v>
      </c>
      <c r="C45" s="63" t="s">
        <v>93</v>
      </c>
      <c r="D45" s="63"/>
      <c r="E45" s="63"/>
      <c r="F45" s="63"/>
      <c r="G45" s="63"/>
      <c r="H45" s="63"/>
      <c r="I45" s="63"/>
      <c r="J45" s="63"/>
    </row>
    <row r="47" spans="2:13" ht="51.6" customHeight="1">
      <c r="B47" s="65" t="s">
        <v>86</v>
      </c>
      <c r="C47" s="66"/>
      <c r="D47" s="66"/>
      <c r="E47" s="66"/>
      <c r="F47" s="66"/>
      <c r="G47" s="66"/>
      <c r="H47" s="66"/>
      <c r="I47" s="66"/>
      <c r="J47" s="66"/>
      <c r="K47" s="67"/>
    </row>
    <row r="48" spans="2:13" ht="8.1" customHeight="1">
      <c r="K48" s="6"/>
    </row>
    <row r="49" spans="2:11">
      <c r="B49" s="23" t="s">
        <v>88</v>
      </c>
      <c r="C49" s="63" t="s">
        <v>94</v>
      </c>
      <c r="D49" s="63"/>
      <c r="E49" s="63"/>
      <c r="F49" s="63"/>
      <c r="G49" s="63"/>
      <c r="H49" s="63"/>
      <c r="I49" s="63"/>
      <c r="J49" s="63"/>
    </row>
    <row r="50" spans="2:11" ht="8.1" customHeight="1">
      <c r="K50" s="6"/>
    </row>
    <row r="51" spans="2:11">
      <c r="B51" s="23" t="s">
        <v>89</v>
      </c>
      <c r="C51" s="63" t="s">
        <v>95</v>
      </c>
      <c r="D51" s="63"/>
      <c r="E51" s="63"/>
      <c r="F51" s="63"/>
      <c r="G51" s="63"/>
      <c r="H51" s="63"/>
      <c r="I51" s="63"/>
      <c r="J51" s="63"/>
    </row>
    <row r="52" spans="2:11" ht="8.1" customHeight="1">
      <c r="K52" s="6"/>
    </row>
    <row r="53" spans="2:11" ht="34.35" customHeight="1">
      <c r="B53" s="23" t="s">
        <v>110</v>
      </c>
      <c r="C53" s="63" t="s">
        <v>96</v>
      </c>
      <c r="D53" s="63"/>
      <c r="E53" s="63"/>
      <c r="F53" s="63"/>
      <c r="G53" s="63"/>
      <c r="H53" s="63"/>
      <c r="I53" s="63"/>
      <c r="J53" s="63"/>
    </row>
  </sheetData>
  <mergeCells count="25">
    <mergeCell ref="C41:J41"/>
    <mergeCell ref="C53:J53"/>
    <mergeCell ref="B43:K43"/>
    <mergeCell ref="C45:J45"/>
    <mergeCell ref="B47:K47"/>
    <mergeCell ref="C49:J49"/>
    <mergeCell ref="C51:J51"/>
    <mergeCell ref="B2:K2"/>
    <mergeCell ref="C22:J22"/>
    <mergeCell ref="C14:J14"/>
    <mergeCell ref="C34:J34"/>
    <mergeCell ref="C24:J24"/>
    <mergeCell ref="C38:J38"/>
    <mergeCell ref="C40:J40"/>
    <mergeCell ref="C4:J4"/>
    <mergeCell ref="C12:J12"/>
    <mergeCell ref="C16:J16"/>
    <mergeCell ref="C18:J18"/>
    <mergeCell ref="C20:J20"/>
    <mergeCell ref="C26:J26"/>
    <mergeCell ref="C10:J10"/>
    <mergeCell ref="C28:J28"/>
    <mergeCell ref="C30:J30"/>
    <mergeCell ref="C32:J32"/>
    <mergeCell ref="C36:J36"/>
  </mergeCells>
  <pageMargins left="0.7" right="0.7" top="0.75" bottom="0.75" header="0.3" footer="0.3"/>
  <pageSetup scale="55" orientation="portrait" r:id="rId1"/>
  <rowBreaks count="1" manualBreakCount="1">
    <brk id="28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A6790-C402-40D4-8C38-80429180D8DB}">
  <dimension ref="B2:O54"/>
  <sheetViews>
    <sheetView showGridLines="0" topLeftCell="A26" zoomScale="114" zoomScaleNormal="114" workbookViewId="0">
      <selection activeCell="I28" sqref="I28"/>
    </sheetView>
  </sheetViews>
  <sheetFormatPr defaultColWidth="8.875" defaultRowHeight="15.75"/>
  <cols>
    <col min="1" max="1" width="4.5" customWidth="1"/>
    <col min="3" max="3" width="3" customWidth="1"/>
    <col min="4" max="4" width="43.625" customWidth="1"/>
    <col min="5" max="5" width="15.625" customWidth="1"/>
    <col min="7" max="7" width="14.625" customWidth="1"/>
    <col min="9" max="9" width="13.125" customWidth="1"/>
    <col min="11" max="11" width="15.625" customWidth="1"/>
    <col min="13" max="13" width="12.125" style="6" customWidth="1"/>
    <col min="14" max="14" width="5.875" customWidth="1"/>
    <col min="15" max="15" width="32.375" customWidth="1"/>
  </cols>
  <sheetData>
    <row r="2" spans="2:15" ht="32.1" customHeight="1">
      <c r="B2" s="69" t="s">
        <v>49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1"/>
      <c r="O2" s="56" t="s">
        <v>113</v>
      </c>
    </row>
    <row r="3" spans="2:15" ht="8.4499999999999993" customHeight="1"/>
    <row r="4" spans="2:15" ht="20.100000000000001" customHeight="1">
      <c r="B4" s="27" t="s">
        <v>16</v>
      </c>
      <c r="C4" s="60" t="s">
        <v>17</v>
      </c>
      <c r="D4" s="61"/>
      <c r="E4" s="34"/>
      <c r="F4" s="34"/>
      <c r="G4" s="34"/>
      <c r="H4" s="34"/>
      <c r="I4" s="34"/>
      <c r="J4" s="34"/>
      <c r="K4" s="35"/>
      <c r="L4" s="35"/>
      <c r="M4" s="28" t="s">
        <v>18</v>
      </c>
    </row>
    <row r="6" spans="2:15" ht="36.950000000000003" customHeight="1">
      <c r="B6" s="21" t="s">
        <v>21</v>
      </c>
      <c r="C6" s="7"/>
      <c r="D6" s="8" t="s">
        <v>91</v>
      </c>
      <c r="E6" s="9" t="s">
        <v>25</v>
      </c>
      <c r="F6" s="10">
        <v>25</v>
      </c>
      <c r="G6" s="9" t="s">
        <v>26</v>
      </c>
      <c r="H6" s="45">
        <f>5*2</f>
        <v>10</v>
      </c>
      <c r="I6" s="48"/>
      <c r="J6" s="48"/>
      <c r="K6" s="9" t="s">
        <v>27</v>
      </c>
      <c r="L6" s="11">
        <v>10</v>
      </c>
      <c r="M6" s="12">
        <f>F6*H6*L6</f>
        <v>2500</v>
      </c>
      <c r="O6" s="59" t="s">
        <v>120</v>
      </c>
    </row>
    <row r="7" spans="2:15" ht="26.1" customHeight="1">
      <c r="B7" s="21" t="s">
        <v>22</v>
      </c>
      <c r="C7" s="7"/>
      <c r="D7" s="8" t="s">
        <v>40</v>
      </c>
      <c r="E7" s="9" t="s">
        <v>25</v>
      </c>
      <c r="F7" s="10"/>
      <c r="G7" s="9" t="s">
        <v>26</v>
      </c>
      <c r="H7" s="45"/>
      <c r="I7" s="48"/>
      <c r="J7" s="48"/>
      <c r="K7" s="9" t="s">
        <v>27</v>
      </c>
      <c r="L7" s="11"/>
      <c r="M7" s="12">
        <f>F7*H7*L7</f>
        <v>0</v>
      </c>
    </row>
    <row r="8" spans="2:15">
      <c r="B8" s="21" t="s">
        <v>23</v>
      </c>
      <c r="C8" s="7"/>
      <c r="D8" s="8" t="s">
        <v>41</v>
      </c>
      <c r="E8" s="9" t="s">
        <v>25</v>
      </c>
      <c r="F8" s="10">
        <v>40</v>
      </c>
      <c r="G8" s="9" t="s">
        <v>26</v>
      </c>
      <c r="H8" s="45">
        <f>1*12</f>
        <v>12</v>
      </c>
      <c r="I8" s="48"/>
      <c r="J8" s="48"/>
      <c r="K8" s="13"/>
      <c r="L8" s="13"/>
      <c r="M8" s="12">
        <f>F8*H8</f>
        <v>480</v>
      </c>
    </row>
    <row r="9" spans="2:15">
      <c r="B9" s="21" t="s">
        <v>24</v>
      </c>
      <c r="C9" s="7"/>
      <c r="D9" s="8" t="s">
        <v>42</v>
      </c>
      <c r="E9" s="9" t="s">
        <v>25</v>
      </c>
      <c r="F9" s="10">
        <v>25</v>
      </c>
      <c r="G9" s="9" t="s">
        <v>26</v>
      </c>
      <c r="H9" s="45">
        <f>3*12</f>
        <v>36</v>
      </c>
      <c r="I9" s="48"/>
      <c r="J9" s="48"/>
      <c r="K9" s="13"/>
      <c r="L9" s="13"/>
      <c r="M9" s="12">
        <f>F9*H9</f>
        <v>900</v>
      </c>
    </row>
    <row r="10" spans="2:15">
      <c r="B10" s="7"/>
      <c r="C10" s="7"/>
      <c r="D10" s="8"/>
      <c r="E10" s="9"/>
      <c r="F10" s="14"/>
      <c r="G10" s="9"/>
      <c r="H10" s="14"/>
      <c r="I10" s="14"/>
      <c r="J10" s="14"/>
      <c r="K10" s="13"/>
      <c r="L10" s="13"/>
      <c r="M10" s="12"/>
    </row>
    <row r="11" spans="2:15">
      <c r="B11" s="36" t="s">
        <v>20</v>
      </c>
      <c r="C11" s="37"/>
      <c r="D11" s="37" t="s">
        <v>99</v>
      </c>
      <c r="E11" s="38"/>
      <c r="F11" s="39"/>
      <c r="G11" s="38"/>
      <c r="H11" s="38"/>
      <c r="I11" s="38"/>
      <c r="J11" s="38"/>
      <c r="K11" s="38"/>
      <c r="L11" s="38"/>
      <c r="M11" s="40">
        <f>SUM(M5:M10)</f>
        <v>3880</v>
      </c>
    </row>
    <row r="13" spans="2:15" ht="31.5">
      <c r="B13" s="21" t="s">
        <v>30</v>
      </c>
      <c r="C13" s="7"/>
      <c r="D13" s="8" t="s">
        <v>91</v>
      </c>
      <c r="E13" s="9" t="s">
        <v>25</v>
      </c>
      <c r="F13" s="10"/>
      <c r="G13" s="9" t="s">
        <v>26</v>
      </c>
      <c r="H13" s="10"/>
      <c r="I13" s="49"/>
      <c r="J13" s="49"/>
      <c r="K13" s="9" t="s">
        <v>27</v>
      </c>
      <c r="L13" s="11"/>
      <c r="M13" s="12">
        <f>F13*H13*L13</f>
        <v>0</v>
      </c>
    </row>
    <row r="14" spans="2:15" ht="38.25">
      <c r="B14" s="21" t="s">
        <v>31</v>
      </c>
      <c r="C14" s="7"/>
      <c r="D14" s="8" t="s">
        <v>40</v>
      </c>
      <c r="E14" s="9" t="s">
        <v>25</v>
      </c>
      <c r="F14" s="10">
        <v>63</v>
      </c>
      <c r="G14" s="9" t="s">
        <v>26</v>
      </c>
      <c r="H14" s="45">
        <f>4*12</f>
        <v>48</v>
      </c>
      <c r="I14" s="48"/>
      <c r="J14" s="48"/>
      <c r="K14" s="9" t="s">
        <v>27</v>
      </c>
      <c r="L14" s="11">
        <v>10</v>
      </c>
      <c r="M14" s="12">
        <f>F14*H14*L14</f>
        <v>30240</v>
      </c>
      <c r="O14" s="59" t="s">
        <v>121</v>
      </c>
    </row>
    <row r="15" spans="2:15">
      <c r="B15" s="21" t="s">
        <v>77</v>
      </c>
      <c r="C15" s="7"/>
      <c r="D15" s="8" t="s">
        <v>41</v>
      </c>
      <c r="E15" s="9" t="s">
        <v>25</v>
      </c>
      <c r="F15" s="10"/>
      <c r="G15" s="9" t="s">
        <v>26</v>
      </c>
      <c r="H15" s="10"/>
      <c r="I15" s="49"/>
      <c r="J15" s="49"/>
      <c r="K15" s="13"/>
      <c r="L15" s="13"/>
      <c r="M15" s="12">
        <f>F15*H15</f>
        <v>0</v>
      </c>
    </row>
    <row r="16" spans="2:15">
      <c r="B16" s="21" t="s">
        <v>78</v>
      </c>
      <c r="C16" s="7"/>
      <c r="D16" s="8" t="s">
        <v>42</v>
      </c>
      <c r="E16" s="9" t="s">
        <v>25</v>
      </c>
      <c r="F16" s="10"/>
      <c r="G16" s="9" t="s">
        <v>26</v>
      </c>
      <c r="H16" s="10"/>
      <c r="I16" s="49"/>
      <c r="J16" s="49"/>
      <c r="K16" s="13"/>
      <c r="L16" s="13"/>
      <c r="M16" s="12">
        <f>F16*H16</f>
        <v>0</v>
      </c>
    </row>
    <row r="17" spans="2:15">
      <c r="B17" s="7"/>
      <c r="C17" s="7"/>
      <c r="D17" s="8"/>
      <c r="E17" s="9"/>
      <c r="F17" s="14"/>
      <c r="G17" s="9"/>
      <c r="H17" s="14"/>
      <c r="I17" s="14"/>
      <c r="J17" s="14"/>
      <c r="K17" s="13"/>
      <c r="L17" s="13"/>
      <c r="M17" s="12"/>
    </row>
    <row r="18" spans="2:15">
      <c r="B18" s="36" t="s">
        <v>28</v>
      </c>
      <c r="C18" s="37"/>
      <c r="D18" s="37" t="s">
        <v>29</v>
      </c>
      <c r="E18" s="38"/>
      <c r="F18" s="39"/>
      <c r="G18" s="38"/>
      <c r="H18" s="38"/>
      <c r="I18" s="38"/>
      <c r="J18" s="38"/>
      <c r="K18" s="38"/>
      <c r="L18" s="38"/>
      <c r="M18" s="40">
        <f>SUM(M12:M17)</f>
        <v>30240</v>
      </c>
    </row>
    <row r="20" spans="2:15" ht="47.25">
      <c r="B20" s="22" t="s">
        <v>33</v>
      </c>
      <c r="D20" s="8" t="s">
        <v>68</v>
      </c>
      <c r="E20" s="9" t="s">
        <v>34</v>
      </c>
      <c r="F20" s="10">
        <v>50</v>
      </c>
      <c r="G20" s="9" t="s">
        <v>27</v>
      </c>
      <c r="H20" s="11">
        <v>10</v>
      </c>
      <c r="I20" s="13"/>
      <c r="J20" s="13"/>
      <c r="K20" s="13"/>
      <c r="L20" s="13"/>
      <c r="M20" s="12">
        <f>F20*H20</f>
        <v>500</v>
      </c>
      <c r="O20" s="44"/>
    </row>
    <row r="21" spans="2:15">
      <c r="B21" s="22"/>
      <c r="D21" s="15"/>
      <c r="E21" s="15"/>
      <c r="F21" s="15"/>
    </row>
    <row r="22" spans="2:15">
      <c r="B22" s="22" t="s">
        <v>35</v>
      </c>
      <c r="D22" s="72" t="s">
        <v>123</v>
      </c>
      <c r="E22" s="72"/>
      <c r="F22" s="72"/>
    </row>
    <row r="23" spans="2:15" ht="26.25">
      <c r="B23" s="22"/>
      <c r="D23" s="16" t="s">
        <v>124</v>
      </c>
      <c r="E23" s="9" t="s">
        <v>122</v>
      </c>
      <c r="F23" s="10">
        <v>55</v>
      </c>
      <c r="G23" s="9" t="s">
        <v>26</v>
      </c>
      <c r="H23" s="11">
        <f>8*12</f>
        <v>96</v>
      </c>
      <c r="I23" s="9" t="s">
        <v>104</v>
      </c>
      <c r="J23" s="11">
        <v>12</v>
      </c>
      <c r="K23" s="9" t="s">
        <v>27</v>
      </c>
      <c r="L23" s="11">
        <v>10</v>
      </c>
      <c r="M23" s="12">
        <f>F23*L23*J23</f>
        <v>6600</v>
      </c>
      <c r="O23" s="44"/>
    </row>
    <row r="24" spans="2:15">
      <c r="B24" s="22"/>
      <c r="D24" t="s">
        <v>44</v>
      </c>
      <c r="E24" s="9" t="s">
        <v>122</v>
      </c>
      <c r="F24" s="10"/>
      <c r="G24" s="9" t="s">
        <v>26</v>
      </c>
      <c r="H24" s="11"/>
      <c r="I24" s="9" t="s">
        <v>104</v>
      </c>
      <c r="J24" s="11"/>
      <c r="K24" s="9" t="s">
        <v>27</v>
      </c>
      <c r="L24" s="11"/>
      <c r="M24" s="12">
        <f t="shared" ref="M24:M26" si="0">F24*L24*H24</f>
        <v>0</v>
      </c>
    </row>
    <row r="25" spans="2:15">
      <c r="B25" s="22"/>
      <c r="D25" t="s">
        <v>44</v>
      </c>
      <c r="E25" s="9" t="s">
        <v>122</v>
      </c>
      <c r="F25" s="10"/>
      <c r="G25" s="9" t="s">
        <v>26</v>
      </c>
      <c r="H25" s="11"/>
      <c r="I25" s="9" t="s">
        <v>104</v>
      </c>
      <c r="J25" s="11"/>
      <c r="K25" s="9" t="s">
        <v>27</v>
      </c>
      <c r="L25" s="11"/>
      <c r="M25" s="12">
        <f t="shared" si="0"/>
        <v>0</v>
      </c>
    </row>
    <row r="26" spans="2:15">
      <c r="B26" s="22"/>
      <c r="D26" t="s">
        <v>44</v>
      </c>
      <c r="E26" s="9" t="s">
        <v>122</v>
      </c>
      <c r="F26" s="10"/>
      <c r="G26" s="9" t="s">
        <v>26</v>
      </c>
      <c r="H26" s="11"/>
      <c r="I26" s="9" t="s">
        <v>104</v>
      </c>
      <c r="J26" s="11"/>
      <c r="K26" s="9" t="s">
        <v>27</v>
      </c>
      <c r="L26" s="11"/>
      <c r="M26" s="12">
        <f t="shared" si="0"/>
        <v>0</v>
      </c>
    </row>
    <row r="27" spans="2:15">
      <c r="B27" s="22"/>
    </row>
    <row r="28" spans="2:15">
      <c r="B28" s="22" t="s">
        <v>36</v>
      </c>
      <c r="D28" s="72" t="s">
        <v>125</v>
      </c>
      <c r="E28" s="72"/>
      <c r="F28" s="72"/>
    </row>
    <row r="29" spans="2:15" ht="38.25">
      <c r="B29" s="22"/>
      <c r="D29" s="16" t="s">
        <v>126</v>
      </c>
      <c r="E29" s="9" t="s">
        <v>25</v>
      </c>
      <c r="F29" s="10">
        <v>40</v>
      </c>
      <c r="G29" s="9" t="s">
        <v>26</v>
      </c>
      <c r="H29" s="11">
        <f>8*6</f>
        <v>48</v>
      </c>
      <c r="I29" s="13"/>
      <c r="J29" s="13"/>
      <c r="K29" s="9" t="s">
        <v>27</v>
      </c>
      <c r="L29" s="11">
        <v>3</v>
      </c>
      <c r="M29" s="12">
        <f>F29*H29*L29</f>
        <v>5760</v>
      </c>
      <c r="O29" s="59" t="s">
        <v>127</v>
      </c>
    </row>
    <row r="30" spans="2:15">
      <c r="B30" s="22"/>
      <c r="D30" t="s">
        <v>43</v>
      </c>
      <c r="E30" s="9" t="s">
        <v>25</v>
      </c>
      <c r="F30" s="10"/>
      <c r="G30" s="9" t="s">
        <v>26</v>
      </c>
      <c r="H30" s="11"/>
      <c r="I30" s="13"/>
      <c r="J30" s="13"/>
      <c r="K30" s="9" t="s">
        <v>27</v>
      </c>
      <c r="L30" s="11"/>
      <c r="M30" s="12">
        <f t="shared" ref="M30:M32" si="1">F30*H30*L30</f>
        <v>0</v>
      </c>
    </row>
    <row r="31" spans="2:15">
      <c r="B31" s="22"/>
      <c r="D31" t="s">
        <v>43</v>
      </c>
      <c r="E31" s="9" t="s">
        <v>25</v>
      </c>
      <c r="F31" s="10"/>
      <c r="G31" s="9" t="s">
        <v>26</v>
      </c>
      <c r="H31" s="11"/>
      <c r="I31" s="13"/>
      <c r="J31" s="13"/>
      <c r="K31" s="9" t="s">
        <v>27</v>
      </c>
      <c r="L31" s="11"/>
      <c r="M31" s="12">
        <f t="shared" si="1"/>
        <v>0</v>
      </c>
    </row>
    <row r="32" spans="2:15">
      <c r="B32" s="22"/>
      <c r="D32" t="s">
        <v>43</v>
      </c>
      <c r="E32" s="9" t="s">
        <v>25</v>
      </c>
      <c r="F32" s="10"/>
      <c r="G32" s="9" t="s">
        <v>26</v>
      </c>
      <c r="H32" s="11"/>
      <c r="I32" s="13"/>
      <c r="J32" s="13"/>
      <c r="K32" s="9" t="s">
        <v>27</v>
      </c>
      <c r="L32" s="11"/>
      <c r="M32" s="12">
        <f t="shared" si="1"/>
        <v>0</v>
      </c>
    </row>
    <row r="33" spans="2:15">
      <c r="E33" s="9"/>
      <c r="F33" s="17"/>
      <c r="G33" s="9"/>
      <c r="H33" s="13"/>
      <c r="I33" s="13"/>
      <c r="J33" s="13"/>
      <c r="K33" s="9"/>
      <c r="L33" s="13"/>
      <c r="M33" s="12"/>
    </row>
    <row r="34" spans="2:15">
      <c r="B34" s="36" t="s">
        <v>32</v>
      </c>
      <c r="C34" s="37"/>
      <c r="D34" s="37" t="s">
        <v>102</v>
      </c>
      <c r="E34" s="38"/>
      <c r="F34" s="39"/>
      <c r="G34" s="38"/>
      <c r="H34" s="38"/>
      <c r="I34" s="38"/>
      <c r="J34" s="38"/>
      <c r="K34" s="38"/>
      <c r="L34" s="38"/>
      <c r="M34" s="40">
        <f>SUM(M19:M33)</f>
        <v>12860</v>
      </c>
    </row>
    <row r="35" spans="2:15" ht="8.4499999999999993" customHeight="1"/>
    <row r="36" spans="2:15">
      <c r="B36" t="s">
        <v>38</v>
      </c>
      <c r="D36" s="15" t="s">
        <v>13</v>
      </c>
      <c r="E36" s="9" t="s">
        <v>39</v>
      </c>
      <c r="F36" s="10">
        <v>20</v>
      </c>
      <c r="G36" s="9" t="s">
        <v>15</v>
      </c>
      <c r="H36" s="11">
        <f>4*12</f>
        <v>48</v>
      </c>
      <c r="I36" s="13"/>
      <c r="J36" s="13"/>
      <c r="K36" s="13"/>
      <c r="L36" s="13"/>
      <c r="M36" s="12">
        <f>F36*H36</f>
        <v>960</v>
      </c>
    </row>
    <row r="37" spans="2:15">
      <c r="D37" s="15"/>
      <c r="E37" s="9"/>
      <c r="F37" s="13"/>
      <c r="G37" s="9"/>
      <c r="H37" s="13"/>
      <c r="I37" s="13"/>
      <c r="J37" s="13"/>
      <c r="K37" s="13"/>
      <c r="L37" s="13"/>
      <c r="M37" s="12"/>
    </row>
    <row r="38" spans="2:15">
      <c r="B38" s="36" t="s">
        <v>37</v>
      </c>
      <c r="C38" s="37"/>
      <c r="D38" s="37" t="s">
        <v>100</v>
      </c>
      <c r="E38" s="38"/>
      <c r="F38" s="39"/>
      <c r="G38" s="38"/>
      <c r="H38" s="38"/>
      <c r="I38" s="38"/>
      <c r="J38" s="38"/>
      <c r="K38" s="38"/>
      <c r="L38" s="38"/>
      <c r="M38" s="40">
        <f>SUM(M35:M37)</f>
        <v>960</v>
      </c>
    </row>
    <row r="39" spans="2:15" ht="20.100000000000001" customHeight="1"/>
    <row r="40" spans="2:15">
      <c r="B40" s="41" t="s">
        <v>19</v>
      </c>
      <c r="C40" s="68" t="s">
        <v>74</v>
      </c>
      <c r="D40" s="68"/>
      <c r="E40" s="68"/>
      <c r="F40" s="68"/>
      <c r="G40" s="68"/>
      <c r="H40" s="68"/>
      <c r="I40" s="42"/>
      <c r="J40" s="42"/>
      <c r="K40" s="42"/>
      <c r="L40" s="42"/>
      <c r="M40" s="43">
        <f>M11+M18+M34+M38</f>
        <v>47940</v>
      </c>
    </row>
    <row r="41" spans="2:15" ht="8.4499999999999993" customHeight="1"/>
    <row r="42" spans="2:1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18" t="s">
        <v>73</v>
      </c>
      <c r="M42" s="47">
        <v>7.0000000000000007E-2</v>
      </c>
    </row>
    <row r="43" spans="2:15" ht="8.4499999999999993" customHeight="1"/>
    <row r="44" spans="2:15" ht="26.25">
      <c r="B44" s="41" t="s">
        <v>45</v>
      </c>
      <c r="C44" s="68" t="s">
        <v>76</v>
      </c>
      <c r="D44" s="68"/>
      <c r="E44" s="68"/>
      <c r="F44" s="68"/>
      <c r="G44" s="68"/>
      <c r="H44" s="68"/>
      <c r="I44" s="42"/>
      <c r="J44" s="42"/>
      <c r="K44" s="42"/>
      <c r="L44" s="42"/>
      <c r="M44" s="43">
        <f>M42*M40</f>
        <v>3355.8</v>
      </c>
      <c r="O44" s="44"/>
    </row>
    <row r="45" spans="2:15" ht="21.95" customHeight="1"/>
    <row r="46" spans="2:15">
      <c r="B46" s="41" t="s">
        <v>46</v>
      </c>
      <c r="C46" s="68" t="s">
        <v>75</v>
      </c>
      <c r="D46" s="68"/>
      <c r="E46" s="68"/>
      <c r="F46" s="68"/>
      <c r="G46" s="68"/>
      <c r="H46" s="68"/>
      <c r="I46" s="42"/>
      <c r="J46" s="42"/>
      <c r="K46" s="42"/>
      <c r="L46" s="42"/>
      <c r="M46" s="43">
        <f>M40+M44</f>
        <v>51295.8</v>
      </c>
    </row>
    <row r="47" spans="2:15" ht="8.4499999999999993" customHeight="1"/>
    <row r="48" spans="2:15">
      <c r="L48" s="18" t="s">
        <v>47</v>
      </c>
      <c r="M48" s="11">
        <v>10</v>
      </c>
    </row>
    <row r="49" spans="2:15" ht="8.4499999999999993" customHeight="1"/>
    <row r="50" spans="2:15">
      <c r="B50" s="41" t="s">
        <v>48</v>
      </c>
      <c r="C50" s="68" t="s">
        <v>105</v>
      </c>
      <c r="D50" s="68"/>
      <c r="E50" s="68"/>
      <c r="F50" s="68"/>
      <c r="G50" s="68"/>
      <c r="H50" s="68"/>
      <c r="I50" s="42"/>
      <c r="J50" s="42"/>
      <c r="K50" s="42"/>
      <c r="L50" s="42"/>
      <c r="M50" s="43">
        <f>M46/M48</f>
        <v>5129.58</v>
      </c>
    </row>
    <row r="51" spans="2:15" ht="12.95" customHeight="1"/>
    <row r="52" spans="2:15">
      <c r="L52" s="18" t="s">
        <v>103</v>
      </c>
      <c r="M52" s="46">
        <f>H6+H14+H23+H29</f>
        <v>202</v>
      </c>
      <c r="O52" s="59" t="s">
        <v>128</v>
      </c>
    </row>
    <row r="53" spans="2:15" ht="9" customHeight="1"/>
    <row r="54" spans="2:15" ht="26.25">
      <c r="B54" s="41" t="s">
        <v>57</v>
      </c>
      <c r="C54" s="68" t="s">
        <v>108</v>
      </c>
      <c r="D54" s="68"/>
      <c r="E54" s="68"/>
      <c r="F54" s="68"/>
      <c r="G54" s="68"/>
      <c r="H54" s="68"/>
      <c r="I54" s="42"/>
      <c r="J54" s="42"/>
      <c r="K54" s="42"/>
      <c r="L54" s="42"/>
      <c r="M54" s="43">
        <f>M50/M52</f>
        <v>25.393960396039603</v>
      </c>
      <c r="O54" s="44"/>
    </row>
  </sheetData>
  <mergeCells count="9">
    <mergeCell ref="C46:H46"/>
    <mergeCell ref="C50:H50"/>
    <mergeCell ref="C54:H54"/>
    <mergeCell ref="B2:M2"/>
    <mergeCell ref="C4:D4"/>
    <mergeCell ref="D22:F22"/>
    <mergeCell ref="D28:F28"/>
    <mergeCell ref="C40:H40"/>
    <mergeCell ref="C44:H44"/>
  </mergeCells>
  <conditionalFormatting sqref="M42">
    <cfRule type="cellIs" dxfId="0" priority="1" operator="greaterThan">
      <formula>$M$40*0.07</formula>
    </cfRule>
  </conditionalFormatting>
  <pageMargins left="0.7" right="0.7" top="0.75" bottom="0.75" header="0.3" footer="0.3"/>
  <pageSetup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54"/>
  <sheetViews>
    <sheetView showGridLines="0" zoomScale="114" zoomScaleNormal="114" workbookViewId="0">
      <selection activeCell="M42" sqref="M42"/>
    </sheetView>
  </sheetViews>
  <sheetFormatPr defaultColWidth="8.875" defaultRowHeight="15.75"/>
  <cols>
    <col min="1" max="1" width="4.5" customWidth="1"/>
    <col min="3" max="3" width="3" customWidth="1"/>
    <col min="4" max="4" width="43.625" customWidth="1"/>
    <col min="5" max="5" width="15.625" customWidth="1"/>
    <col min="7" max="7" width="14.625" customWidth="1"/>
    <col min="9" max="9" width="13.125" customWidth="1"/>
    <col min="11" max="11" width="15.625" customWidth="1"/>
    <col min="13" max="13" width="12.125" style="6" customWidth="1"/>
    <col min="14" max="14" width="5.875" customWidth="1"/>
    <col min="15" max="15" width="32.375" customWidth="1"/>
  </cols>
  <sheetData>
    <row r="2" spans="2:15" ht="32.1" customHeight="1">
      <c r="B2" s="69" t="s">
        <v>49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1"/>
      <c r="O2" s="56" t="s">
        <v>113</v>
      </c>
    </row>
    <row r="3" spans="2:15" ht="8.4499999999999993" customHeight="1"/>
    <row r="4" spans="2:15" ht="20.100000000000001" customHeight="1">
      <c r="B4" s="27" t="s">
        <v>16</v>
      </c>
      <c r="C4" s="60" t="s">
        <v>17</v>
      </c>
      <c r="D4" s="61"/>
      <c r="E4" s="34"/>
      <c r="F4" s="34"/>
      <c r="G4" s="34"/>
      <c r="H4" s="34"/>
      <c r="I4" s="34"/>
      <c r="J4" s="34"/>
      <c r="K4" s="35"/>
      <c r="L4" s="35"/>
      <c r="M4" s="28" t="s">
        <v>18</v>
      </c>
    </row>
    <row r="6" spans="2:15" ht="36.950000000000003" customHeight="1">
      <c r="B6" s="21" t="s">
        <v>21</v>
      </c>
      <c r="C6" s="7"/>
      <c r="D6" s="8" t="s">
        <v>91</v>
      </c>
      <c r="E6" s="9" t="s">
        <v>25</v>
      </c>
      <c r="F6" s="10"/>
      <c r="G6" s="9" t="s">
        <v>26</v>
      </c>
      <c r="H6" s="45"/>
      <c r="I6" s="48"/>
      <c r="J6" s="48"/>
      <c r="K6" s="9" t="s">
        <v>27</v>
      </c>
      <c r="L6" s="11"/>
      <c r="M6" s="12">
        <f>F6*H6*L6</f>
        <v>0</v>
      </c>
      <c r="O6" s="59" t="s">
        <v>120</v>
      </c>
    </row>
    <row r="7" spans="2:15" ht="26.1" customHeight="1">
      <c r="B7" s="21" t="s">
        <v>22</v>
      </c>
      <c r="C7" s="7"/>
      <c r="D7" s="8" t="s">
        <v>40</v>
      </c>
      <c r="E7" s="9" t="s">
        <v>25</v>
      </c>
      <c r="F7" s="10"/>
      <c r="G7" s="9" t="s">
        <v>26</v>
      </c>
      <c r="H7" s="45"/>
      <c r="I7" s="48"/>
      <c r="J7" s="48"/>
      <c r="K7" s="9" t="s">
        <v>27</v>
      </c>
      <c r="L7" s="11"/>
      <c r="M7" s="12">
        <f>F7*H7*L7</f>
        <v>0</v>
      </c>
    </row>
    <row r="8" spans="2:15">
      <c r="B8" s="21" t="s">
        <v>23</v>
      </c>
      <c r="C8" s="7"/>
      <c r="D8" s="8" t="s">
        <v>41</v>
      </c>
      <c r="E8" s="9" t="s">
        <v>25</v>
      </c>
      <c r="F8" s="10"/>
      <c r="G8" s="9" t="s">
        <v>26</v>
      </c>
      <c r="H8" s="45"/>
      <c r="I8" s="48"/>
      <c r="J8" s="48"/>
      <c r="K8" s="13"/>
      <c r="L8" s="13"/>
      <c r="M8" s="12">
        <f>F8*H8</f>
        <v>0</v>
      </c>
    </row>
    <row r="9" spans="2:15">
      <c r="B9" s="21" t="s">
        <v>24</v>
      </c>
      <c r="C9" s="7"/>
      <c r="D9" s="8" t="s">
        <v>42</v>
      </c>
      <c r="E9" s="9" t="s">
        <v>25</v>
      </c>
      <c r="F9" s="10"/>
      <c r="G9" s="9" t="s">
        <v>26</v>
      </c>
      <c r="H9" s="45"/>
      <c r="I9" s="48"/>
      <c r="J9" s="48"/>
      <c r="K9" s="13"/>
      <c r="L9" s="13"/>
      <c r="M9" s="12">
        <f>F9*H9</f>
        <v>0</v>
      </c>
    </row>
    <row r="10" spans="2:15">
      <c r="B10" s="7"/>
      <c r="C10" s="7"/>
      <c r="D10" s="8"/>
      <c r="E10" s="9"/>
      <c r="F10" s="14"/>
      <c r="G10" s="9"/>
      <c r="H10" s="14"/>
      <c r="I10" s="14"/>
      <c r="J10" s="14"/>
      <c r="K10" s="13"/>
      <c r="L10" s="13"/>
      <c r="M10" s="12"/>
    </row>
    <row r="11" spans="2:15">
      <c r="B11" s="36" t="s">
        <v>20</v>
      </c>
      <c r="C11" s="37"/>
      <c r="D11" s="37" t="s">
        <v>99</v>
      </c>
      <c r="E11" s="38"/>
      <c r="F11" s="39"/>
      <c r="G11" s="38"/>
      <c r="H11" s="38"/>
      <c r="I11" s="38"/>
      <c r="J11" s="38"/>
      <c r="K11" s="38"/>
      <c r="L11" s="38"/>
      <c r="M11" s="40">
        <f>SUM(M5:M10)</f>
        <v>0</v>
      </c>
    </row>
    <row r="13" spans="2:15" ht="31.5">
      <c r="B13" s="21" t="s">
        <v>30</v>
      </c>
      <c r="C13" s="7"/>
      <c r="D13" s="8" t="s">
        <v>91</v>
      </c>
      <c r="E13" s="9" t="s">
        <v>25</v>
      </c>
      <c r="F13" s="10"/>
      <c r="G13" s="9" t="s">
        <v>26</v>
      </c>
      <c r="H13" s="10"/>
      <c r="I13" s="49"/>
      <c r="J13" s="49"/>
      <c r="K13" s="9" t="s">
        <v>27</v>
      </c>
      <c r="L13" s="11"/>
      <c r="M13" s="12">
        <f>F13*H13*L13</f>
        <v>0</v>
      </c>
    </row>
    <row r="14" spans="2:15" ht="38.25">
      <c r="B14" s="21" t="s">
        <v>31</v>
      </c>
      <c r="C14" s="7"/>
      <c r="D14" s="8" t="s">
        <v>40</v>
      </c>
      <c r="E14" s="9" t="s">
        <v>25</v>
      </c>
      <c r="F14" s="10"/>
      <c r="G14" s="9" t="s">
        <v>26</v>
      </c>
      <c r="H14" s="45"/>
      <c r="I14" s="48"/>
      <c r="J14" s="48"/>
      <c r="K14" s="9" t="s">
        <v>27</v>
      </c>
      <c r="L14" s="11"/>
      <c r="M14" s="12">
        <f>F14*H14*L14</f>
        <v>0</v>
      </c>
      <c r="O14" s="59" t="s">
        <v>121</v>
      </c>
    </row>
    <row r="15" spans="2:15">
      <c r="B15" s="21" t="s">
        <v>77</v>
      </c>
      <c r="C15" s="7"/>
      <c r="D15" s="8" t="s">
        <v>41</v>
      </c>
      <c r="E15" s="9" t="s">
        <v>25</v>
      </c>
      <c r="F15" s="10"/>
      <c r="G15" s="9" t="s">
        <v>26</v>
      </c>
      <c r="H15" s="10"/>
      <c r="I15" s="49"/>
      <c r="J15" s="49"/>
      <c r="K15" s="13"/>
      <c r="L15" s="13"/>
      <c r="M15" s="12">
        <f>F15*H15</f>
        <v>0</v>
      </c>
    </row>
    <row r="16" spans="2:15">
      <c r="B16" s="21" t="s">
        <v>78</v>
      </c>
      <c r="C16" s="7"/>
      <c r="D16" s="8" t="s">
        <v>42</v>
      </c>
      <c r="E16" s="9" t="s">
        <v>25</v>
      </c>
      <c r="F16" s="10"/>
      <c r="G16" s="9" t="s">
        <v>26</v>
      </c>
      <c r="H16" s="10"/>
      <c r="I16" s="49"/>
      <c r="J16" s="49"/>
      <c r="K16" s="13"/>
      <c r="L16" s="13"/>
      <c r="M16" s="12">
        <f>F16*H16</f>
        <v>0</v>
      </c>
    </row>
    <row r="17" spans="2:15">
      <c r="B17" s="7"/>
      <c r="C17" s="7"/>
      <c r="D17" s="8"/>
      <c r="E17" s="9"/>
      <c r="F17" s="14"/>
      <c r="G17" s="9"/>
      <c r="H17" s="14"/>
      <c r="I17" s="14"/>
      <c r="J17" s="14"/>
      <c r="K17" s="13"/>
      <c r="L17" s="13"/>
      <c r="M17" s="12"/>
    </row>
    <row r="18" spans="2:15">
      <c r="B18" s="36" t="s">
        <v>28</v>
      </c>
      <c r="C18" s="37"/>
      <c r="D18" s="37" t="s">
        <v>29</v>
      </c>
      <c r="E18" s="38"/>
      <c r="F18" s="39"/>
      <c r="G18" s="38"/>
      <c r="H18" s="38"/>
      <c r="I18" s="38"/>
      <c r="J18" s="38"/>
      <c r="K18" s="38"/>
      <c r="L18" s="38"/>
      <c r="M18" s="40">
        <f>SUM(M12:M17)</f>
        <v>0</v>
      </c>
    </row>
    <row r="20" spans="2:15" ht="47.25">
      <c r="B20" s="22" t="s">
        <v>33</v>
      </c>
      <c r="D20" s="8" t="s">
        <v>68</v>
      </c>
      <c r="E20" s="9" t="s">
        <v>34</v>
      </c>
      <c r="F20" s="10"/>
      <c r="G20" s="9" t="s">
        <v>27</v>
      </c>
      <c r="H20" s="11"/>
      <c r="I20" s="13"/>
      <c r="J20" s="13"/>
      <c r="K20" s="13"/>
      <c r="L20" s="13"/>
      <c r="M20" s="12">
        <f>F20*H20</f>
        <v>0</v>
      </c>
      <c r="O20" s="44"/>
    </row>
    <row r="21" spans="2:15">
      <c r="B21" s="22"/>
      <c r="D21" s="15"/>
      <c r="E21" s="15"/>
      <c r="F21" s="15"/>
    </row>
    <row r="22" spans="2:15">
      <c r="B22" s="22" t="s">
        <v>35</v>
      </c>
      <c r="D22" s="72" t="s">
        <v>123</v>
      </c>
      <c r="E22" s="72"/>
      <c r="F22" s="72"/>
    </row>
    <row r="23" spans="2:15" ht="26.25">
      <c r="B23" s="22"/>
      <c r="D23" s="16" t="s">
        <v>124</v>
      </c>
      <c r="E23" s="9" t="s">
        <v>122</v>
      </c>
      <c r="F23" s="10"/>
      <c r="G23" s="9" t="s">
        <v>26</v>
      </c>
      <c r="H23" s="11"/>
      <c r="I23" s="9" t="s">
        <v>104</v>
      </c>
      <c r="J23" s="11"/>
      <c r="K23" s="9" t="s">
        <v>27</v>
      </c>
      <c r="L23" s="11"/>
      <c r="M23" s="12">
        <f>F23*L23*J23</f>
        <v>0</v>
      </c>
      <c r="O23" s="44"/>
    </row>
    <row r="24" spans="2:15">
      <c r="B24" s="22"/>
      <c r="D24" t="s">
        <v>44</v>
      </c>
      <c r="E24" s="9" t="s">
        <v>122</v>
      </c>
      <c r="F24" s="10"/>
      <c r="G24" s="9" t="s">
        <v>26</v>
      </c>
      <c r="H24" s="11"/>
      <c r="I24" s="9" t="s">
        <v>104</v>
      </c>
      <c r="J24" s="11"/>
      <c r="K24" s="9" t="s">
        <v>27</v>
      </c>
      <c r="L24" s="11"/>
      <c r="M24" s="12">
        <f t="shared" ref="M24:M26" si="0">F24*L24*H24</f>
        <v>0</v>
      </c>
    </row>
    <row r="25" spans="2:15">
      <c r="B25" s="22"/>
      <c r="D25" t="s">
        <v>44</v>
      </c>
      <c r="E25" s="9" t="s">
        <v>122</v>
      </c>
      <c r="F25" s="10"/>
      <c r="G25" s="9" t="s">
        <v>26</v>
      </c>
      <c r="H25" s="11"/>
      <c r="I25" s="9" t="s">
        <v>104</v>
      </c>
      <c r="J25" s="11"/>
      <c r="K25" s="9" t="s">
        <v>27</v>
      </c>
      <c r="L25" s="11"/>
      <c r="M25" s="12">
        <f t="shared" si="0"/>
        <v>0</v>
      </c>
    </row>
    <row r="26" spans="2:15">
      <c r="B26" s="22"/>
      <c r="D26" t="s">
        <v>44</v>
      </c>
      <c r="E26" s="9" t="s">
        <v>122</v>
      </c>
      <c r="F26" s="10"/>
      <c r="G26" s="9" t="s">
        <v>26</v>
      </c>
      <c r="H26" s="11"/>
      <c r="I26" s="9" t="s">
        <v>104</v>
      </c>
      <c r="J26" s="11"/>
      <c r="K26" s="9" t="s">
        <v>27</v>
      </c>
      <c r="L26" s="11"/>
      <c r="M26" s="12">
        <f t="shared" si="0"/>
        <v>0</v>
      </c>
    </row>
    <row r="27" spans="2:15">
      <c r="B27" s="22"/>
    </row>
    <row r="28" spans="2:15">
      <c r="B28" s="22" t="s">
        <v>36</v>
      </c>
      <c r="D28" s="72" t="s">
        <v>125</v>
      </c>
      <c r="E28" s="72"/>
      <c r="F28" s="72"/>
    </row>
    <row r="29" spans="2:15" ht="38.25">
      <c r="B29" s="22"/>
      <c r="D29" s="16" t="s">
        <v>126</v>
      </c>
      <c r="E29" s="9" t="s">
        <v>25</v>
      </c>
      <c r="F29" s="10"/>
      <c r="G29" s="9" t="s">
        <v>26</v>
      </c>
      <c r="H29" s="11"/>
      <c r="I29" s="13"/>
      <c r="J29" s="13"/>
      <c r="K29" s="9" t="s">
        <v>27</v>
      </c>
      <c r="L29" s="11"/>
      <c r="M29" s="12">
        <f>F29*H29*L29</f>
        <v>0</v>
      </c>
      <c r="O29" s="59" t="s">
        <v>127</v>
      </c>
    </row>
    <row r="30" spans="2:15">
      <c r="B30" s="22"/>
      <c r="D30" t="s">
        <v>43</v>
      </c>
      <c r="E30" s="9" t="s">
        <v>25</v>
      </c>
      <c r="F30" s="10"/>
      <c r="G30" s="9" t="s">
        <v>26</v>
      </c>
      <c r="H30" s="11"/>
      <c r="I30" s="13"/>
      <c r="J30" s="13"/>
      <c r="K30" s="9" t="s">
        <v>27</v>
      </c>
      <c r="L30" s="11"/>
      <c r="M30" s="12">
        <f t="shared" ref="M30:M32" si="1">F30*H30*L30</f>
        <v>0</v>
      </c>
    </row>
    <row r="31" spans="2:15">
      <c r="B31" s="22"/>
      <c r="D31" t="s">
        <v>43</v>
      </c>
      <c r="E31" s="9" t="s">
        <v>25</v>
      </c>
      <c r="F31" s="10"/>
      <c r="G31" s="9" t="s">
        <v>26</v>
      </c>
      <c r="H31" s="11"/>
      <c r="I31" s="13"/>
      <c r="J31" s="13"/>
      <c r="K31" s="9" t="s">
        <v>27</v>
      </c>
      <c r="L31" s="11"/>
      <c r="M31" s="12">
        <f t="shared" si="1"/>
        <v>0</v>
      </c>
    </row>
    <row r="32" spans="2:15">
      <c r="B32" s="22"/>
      <c r="D32" t="s">
        <v>43</v>
      </c>
      <c r="E32" s="9" t="s">
        <v>25</v>
      </c>
      <c r="F32" s="10"/>
      <c r="G32" s="9" t="s">
        <v>26</v>
      </c>
      <c r="H32" s="11"/>
      <c r="I32" s="13"/>
      <c r="J32" s="13"/>
      <c r="K32" s="9" t="s">
        <v>27</v>
      </c>
      <c r="L32" s="11"/>
      <c r="M32" s="12">
        <f t="shared" si="1"/>
        <v>0</v>
      </c>
    </row>
    <row r="33" spans="2:15">
      <c r="E33" s="9"/>
      <c r="F33" s="17"/>
      <c r="G33" s="9"/>
      <c r="H33" s="13"/>
      <c r="I33" s="13"/>
      <c r="J33" s="13"/>
      <c r="K33" s="9"/>
      <c r="L33" s="13"/>
      <c r="M33" s="12"/>
    </row>
    <row r="34" spans="2:15">
      <c r="B34" s="36" t="s">
        <v>32</v>
      </c>
      <c r="C34" s="37"/>
      <c r="D34" s="37" t="s">
        <v>102</v>
      </c>
      <c r="E34" s="38"/>
      <c r="F34" s="39"/>
      <c r="G34" s="38"/>
      <c r="H34" s="38"/>
      <c r="I34" s="38"/>
      <c r="J34" s="38"/>
      <c r="K34" s="38"/>
      <c r="L34" s="38"/>
      <c r="M34" s="40">
        <f>SUM(M19:M33)</f>
        <v>0</v>
      </c>
    </row>
    <row r="35" spans="2:15" ht="8.4499999999999993" customHeight="1"/>
    <row r="36" spans="2:15">
      <c r="B36" t="s">
        <v>38</v>
      </c>
      <c r="D36" s="15" t="s">
        <v>13</v>
      </c>
      <c r="E36" s="9" t="s">
        <v>39</v>
      </c>
      <c r="F36" s="10"/>
      <c r="G36" s="9" t="s">
        <v>15</v>
      </c>
      <c r="H36" s="11"/>
      <c r="I36" s="13"/>
      <c r="J36" s="13"/>
      <c r="K36" s="13"/>
      <c r="L36" s="13"/>
      <c r="M36" s="12">
        <f>F36*H36</f>
        <v>0</v>
      </c>
    </row>
    <row r="37" spans="2:15">
      <c r="D37" s="15"/>
      <c r="E37" s="9"/>
      <c r="F37" s="13"/>
      <c r="G37" s="9"/>
      <c r="H37" s="13"/>
      <c r="I37" s="13"/>
      <c r="J37" s="13"/>
      <c r="K37" s="13"/>
      <c r="L37" s="13"/>
      <c r="M37" s="12"/>
    </row>
    <row r="38" spans="2:15">
      <c r="B38" s="36" t="s">
        <v>37</v>
      </c>
      <c r="C38" s="37"/>
      <c r="D38" s="37" t="s">
        <v>100</v>
      </c>
      <c r="E38" s="38"/>
      <c r="F38" s="39"/>
      <c r="G38" s="38"/>
      <c r="H38" s="38"/>
      <c r="I38" s="38"/>
      <c r="J38" s="38"/>
      <c r="K38" s="38"/>
      <c r="L38" s="38"/>
      <c r="M38" s="40">
        <f>SUM(M35:M37)</f>
        <v>0</v>
      </c>
    </row>
    <row r="39" spans="2:15" ht="20.100000000000001" customHeight="1"/>
    <row r="40" spans="2:15">
      <c r="B40" s="41" t="s">
        <v>19</v>
      </c>
      <c r="C40" s="68" t="s">
        <v>74</v>
      </c>
      <c r="D40" s="68"/>
      <c r="E40" s="68"/>
      <c r="F40" s="68"/>
      <c r="G40" s="68"/>
      <c r="H40" s="68"/>
      <c r="I40" s="42"/>
      <c r="J40" s="42"/>
      <c r="K40" s="42"/>
      <c r="L40" s="42"/>
      <c r="M40" s="43">
        <f>M11+M18+M34+M38</f>
        <v>0</v>
      </c>
    </row>
    <row r="41" spans="2:15" ht="8.4499999999999993" customHeight="1"/>
    <row r="42" spans="2:1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18" t="s">
        <v>73</v>
      </c>
      <c r="M42" s="47"/>
    </row>
    <row r="43" spans="2:15" ht="8.4499999999999993" customHeight="1"/>
    <row r="44" spans="2:15" ht="26.25">
      <c r="B44" s="41" t="s">
        <v>45</v>
      </c>
      <c r="C44" s="68" t="s">
        <v>76</v>
      </c>
      <c r="D44" s="68"/>
      <c r="E44" s="68"/>
      <c r="F44" s="68"/>
      <c r="G44" s="68"/>
      <c r="H44" s="68"/>
      <c r="I44" s="42"/>
      <c r="J44" s="42"/>
      <c r="K44" s="42"/>
      <c r="L44" s="42"/>
      <c r="M44" s="43">
        <f>M42*M40</f>
        <v>0</v>
      </c>
      <c r="O44" s="44"/>
    </row>
    <row r="45" spans="2:15" ht="21.95" customHeight="1"/>
    <row r="46" spans="2:15">
      <c r="B46" s="41" t="s">
        <v>46</v>
      </c>
      <c r="C46" s="68" t="s">
        <v>75</v>
      </c>
      <c r="D46" s="68"/>
      <c r="E46" s="68"/>
      <c r="F46" s="68"/>
      <c r="G46" s="68"/>
      <c r="H46" s="68"/>
      <c r="I46" s="42"/>
      <c r="J46" s="42"/>
      <c r="K46" s="42"/>
      <c r="L46" s="42"/>
      <c r="M46" s="43">
        <f>M40+M44</f>
        <v>0</v>
      </c>
    </row>
    <row r="47" spans="2:15" ht="8.4499999999999993" customHeight="1"/>
    <row r="48" spans="2:15">
      <c r="L48" s="18" t="s">
        <v>47</v>
      </c>
      <c r="M48" s="11"/>
    </row>
    <row r="49" spans="2:15" ht="8.4499999999999993" customHeight="1"/>
    <row r="50" spans="2:15">
      <c r="B50" s="41" t="s">
        <v>48</v>
      </c>
      <c r="C50" s="68" t="s">
        <v>105</v>
      </c>
      <c r="D50" s="68"/>
      <c r="E50" s="68"/>
      <c r="F50" s="68"/>
      <c r="G50" s="68"/>
      <c r="H50" s="68"/>
      <c r="I50" s="42"/>
      <c r="J50" s="42"/>
      <c r="K50" s="42"/>
      <c r="L50" s="42"/>
      <c r="M50" s="43" t="e">
        <f>M46/M48</f>
        <v>#DIV/0!</v>
      </c>
    </row>
    <row r="51" spans="2:15" ht="12.95" customHeight="1"/>
    <row r="52" spans="2:15">
      <c r="L52" s="18" t="s">
        <v>103</v>
      </c>
      <c r="M52" s="46">
        <f>H6+H14+H23+H29</f>
        <v>0</v>
      </c>
      <c r="O52" s="59" t="s">
        <v>128</v>
      </c>
    </row>
    <row r="53" spans="2:15" ht="9" customHeight="1"/>
    <row r="54" spans="2:15" ht="26.25">
      <c r="B54" s="41" t="s">
        <v>57</v>
      </c>
      <c r="C54" s="68" t="s">
        <v>108</v>
      </c>
      <c r="D54" s="68"/>
      <c r="E54" s="68"/>
      <c r="F54" s="68"/>
      <c r="G54" s="68"/>
      <c r="H54" s="68"/>
      <c r="I54" s="42"/>
      <c r="J54" s="42"/>
      <c r="K54" s="42"/>
      <c r="L54" s="42"/>
      <c r="M54" s="43" t="e">
        <f>M50/M52</f>
        <v>#DIV/0!</v>
      </c>
      <c r="O54" s="44"/>
    </row>
  </sheetData>
  <mergeCells count="9">
    <mergeCell ref="C54:H54"/>
    <mergeCell ref="B2:M2"/>
    <mergeCell ref="C4:D4"/>
    <mergeCell ref="C46:H46"/>
    <mergeCell ref="C50:H50"/>
    <mergeCell ref="C40:H40"/>
    <mergeCell ref="D28:F28"/>
    <mergeCell ref="D22:F22"/>
    <mergeCell ref="C44:H44"/>
  </mergeCells>
  <conditionalFormatting sqref="M42">
    <cfRule type="cellIs" dxfId="2" priority="1" operator="greaterThan">
      <formula>$M$40*0.07</formula>
    </cfRule>
  </conditionalFormatting>
  <pageMargins left="0.7" right="0.7" top="0.75" bottom="0.75" header="0.3" footer="0.3"/>
  <pageSetup scale="55" orientation="portrait" r:id="rId1"/>
  <ignoredErrors>
    <ignoredError sqref="M52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10"/>
  <sheetViews>
    <sheetView showGridLines="0" topLeftCell="B1" zoomScale="114" zoomScaleNormal="114" workbookViewId="0">
      <selection activeCell="E5" sqref="E5"/>
    </sheetView>
  </sheetViews>
  <sheetFormatPr defaultColWidth="11" defaultRowHeight="15.75"/>
  <cols>
    <col min="1" max="1" width="3.875" customWidth="1"/>
    <col min="2" max="2" width="100.375" customWidth="1"/>
    <col min="3" max="3" width="28.625" style="6" customWidth="1"/>
    <col min="4" max="4" width="35.375" customWidth="1"/>
    <col min="5" max="5" width="8.5" customWidth="1"/>
    <col min="6" max="6" width="37.625" customWidth="1"/>
  </cols>
  <sheetData>
    <row r="2" spans="2:5" ht="71.099999999999994" customHeight="1">
      <c r="B2" s="31" t="s">
        <v>92</v>
      </c>
      <c r="C2" s="50" t="s">
        <v>50</v>
      </c>
      <c r="D2" s="56" t="s">
        <v>113</v>
      </c>
    </row>
    <row r="3" spans="2:5" ht="37.5">
      <c r="B3" s="19" t="s">
        <v>0</v>
      </c>
      <c r="C3" s="51">
        <f>'Progetto di Bilancio'!M11</f>
        <v>0</v>
      </c>
      <c r="D3" s="54"/>
    </row>
    <row r="4" spans="2:5" ht="37.5">
      <c r="B4" s="19" t="s">
        <v>101</v>
      </c>
      <c r="C4" s="51">
        <f>'Progetto di Bilancio'!M14</f>
        <v>0</v>
      </c>
      <c r="D4" s="19" t="s">
        <v>114</v>
      </c>
      <c r="E4" s="57" t="e">
        <f>C4/C10*100</f>
        <v>#DIV/0!</v>
      </c>
    </row>
    <row r="5" spans="2:5" ht="33.950000000000003" customHeight="1">
      <c r="B5" s="19" t="s">
        <v>112</v>
      </c>
      <c r="C5" s="51">
        <f>'Progetto di Bilancio'!M23+'Progetto di Bilancio'!M29</f>
        <v>0</v>
      </c>
      <c r="D5" s="19" t="s">
        <v>115</v>
      </c>
      <c r="E5" s="57" t="e">
        <f>C5/C10*100</f>
        <v>#DIV/0!</v>
      </c>
    </row>
    <row r="6" spans="2:5" ht="29.1" customHeight="1">
      <c r="B6" s="19" t="s">
        <v>98</v>
      </c>
      <c r="C6" s="51">
        <f>'Progetto di Bilancio'!M36</f>
        <v>0</v>
      </c>
      <c r="D6" s="54"/>
    </row>
    <row r="7" spans="2:5" ht="52.35" customHeight="1">
      <c r="B7" s="31" t="s">
        <v>116</v>
      </c>
      <c r="C7" s="52">
        <f>SUM(C3:C6)</f>
        <v>0</v>
      </c>
      <c r="D7" s="54"/>
    </row>
    <row r="8" spans="2:5" ht="48.6" customHeight="1">
      <c r="B8" s="19" t="s">
        <v>51</v>
      </c>
      <c r="C8" s="58">
        <f>'Progetto di Bilancio'!M44</f>
        <v>0</v>
      </c>
      <c r="D8" s="54"/>
    </row>
    <row r="9" spans="2:5" ht="48.6" customHeight="1">
      <c r="B9" s="31" t="s">
        <v>117</v>
      </c>
      <c r="C9" s="52">
        <f>C8</f>
        <v>0</v>
      </c>
      <c r="D9" s="19" t="s">
        <v>119</v>
      </c>
      <c r="E9" s="57" t="e">
        <f>C9/C7*100</f>
        <v>#DIV/0!</v>
      </c>
    </row>
    <row r="10" spans="2:5" ht="54.6" customHeight="1">
      <c r="B10" s="32" t="s">
        <v>118</v>
      </c>
      <c r="C10" s="53">
        <f>C7+C9</f>
        <v>0</v>
      </c>
      <c r="D10" s="55"/>
    </row>
  </sheetData>
  <conditionalFormatting sqref="C10">
    <cfRule type="cellIs" dxfId="1" priority="1" operator="greaterThan">
      <formula>60000</formula>
    </cfRule>
  </conditionalFormatting>
  <pageMargins left="0.7" right="0.7" top="0.75" bottom="0.75" header="0.3" footer="0.3"/>
  <pageSetup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58"/>
  <sheetViews>
    <sheetView showGridLines="0" view="pageBreakPreview" zoomScale="90" zoomScaleNormal="100" zoomScaleSheetLayoutView="90" workbookViewId="0">
      <selection activeCell="E3" sqref="E3"/>
    </sheetView>
  </sheetViews>
  <sheetFormatPr defaultColWidth="11.125" defaultRowHeight="15.75"/>
  <cols>
    <col min="1" max="1" width="2.625" customWidth="1"/>
    <col min="2" max="2" width="16.125" customWidth="1"/>
    <col min="3" max="3" width="46.125" customWidth="1"/>
    <col min="4" max="4" width="49.125" customWidth="1"/>
    <col min="5" max="5" width="67.125" customWidth="1"/>
    <col min="6" max="6" width="2.625" customWidth="1"/>
  </cols>
  <sheetData>
    <row r="2" spans="2:5" ht="50.1" customHeight="1">
      <c r="B2" s="33" t="s">
        <v>12</v>
      </c>
      <c r="C2" s="33" t="s">
        <v>52</v>
      </c>
      <c r="D2" s="33" t="s">
        <v>97</v>
      </c>
      <c r="E2" s="33" t="s">
        <v>90</v>
      </c>
    </row>
    <row r="3" spans="2:5">
      <c r="B3" s="1">
        <v>1</v>
      </c>
      <c r="C3" s="2" t="s">
        <v>11</v>
      </c>
      <c r="D3" s="2" t="s">
        <v>7</v>
      </c>
      <c r="E3" s="1" t="str">
        <f t="shared" ref="E3:E58" si="0">_xlfn.CONCAT(B3," ","-"," ",C3," ",LEFT(D3,3))</f>
        <v>1 - Spesa_personale_esterno 2.1</v>
      </c>
    </row>
    <row r="4" spans="2:5">
      <c r="B4" s="1">
        <v>2</v>
      </c>
      <c r="C4" s="2" t="s">
        <v>10</v>
      </c>
      <c r="D4" s="2" t="s">
        <v>3</v>
      </c>
      <c r="E4" s="1" t="str">
        <f t="shared" si="0"/>
        <v>2 - Spesa_personale_dipendente 1.2</v>
      </c>
    </row>
    <row r="5" spans="2:5" ht="31.5">
      <c r="B5" s="1">
        <v>3</v>
      </c>
      <c r="C5" s="2" t="s">
        <v>84</v>
      </c>
      <c r="D5" s="2"/>
      <c r="E5" s="1" t="str">
        <f t="shared" si="0"/>
        <v xml:space="preserve">3 - Spesa_per_l’attività_sportiva_e_altre_attività_di_potenziamento </v>
      </c>
    </row>
    <row r="6" spans="2:5">
      <c r="B6" s="1">
        <v>4</v>
      </c>
      <c r="C6" s="2" t="s">
        <v>13</v>
      </c>
      <c r="D6" s="2" t="s">
        <v>14</v>
      </c>
      <c r="E6" s="1" t="str">
        <f t="shared" si="0"/>
        <v>4 - Trasporto 4.1</v>
      </c>
    </row>
    <row r="7" spans="2:5">
      <c r="B7" s="1">
        <v>5</v>
      </c>
      <c r="C7" s="2"/>
      <c r="D7" s="2"/>
      <c r="E7" s="1" t="str">
        <f t="shared" si="0"/>
        <v xml:space="preserve">5 -  </v>
      </c>
    </row>
    <row r="8" spans="2:5">
      <c r="B8" s="1">
        <v>6</v>
      </c>
      <c r="C8" s="2"/>
      <c r="D8" s="2"/>
      <c r="E8" s="1" t="str">
        <f t="shared" si="0"/>
        <v xml:space="preserve">6 -  </v>
      </c>
    </row>
    <row r="9" spans="2:5">
      <c r="B9" s="1">
        <v>7</v>
      </c>
      <c r="C9" s="2"/>
      <c r="D9" s="2"/>
      <c r="E9" s="1" t="str">
        <f t="shared" si="0"/>
        <v xml:space="preserve">7 -  </v>
      </c>
    </row>
    <row r="10" spans="2:5">
      <c r="B10" s="1">
        <v>8</v>
      </c>
      <c r="C10" s="2"/>
      <c r="D10" s="2"/>
      <c r="E10" s="1" t="str">
        <f t="shared" si="0"/>
        <v xml:space="preserve">8 -  </v>
      </c>
    </row>
    <row r="11" spans="2:5">
      <c r="B11" s="1">
        <v>9</v>
      </c>
      <c r="C11" s="2"/>
      <c r="D11" s="2"/>
      <c r="E11" s="1" t="str">
        <f t="shared" si="0"/>
        <v xml:space="preserve">9 -  </v>
      </c>
    </row>
    <row r="12" spans="2:5">
      <c r="B12" s="1">
        <v>10</v>
      </c>
      <c r="C12" s="2"/>
      <c r="D12" s="2"/>
      <c r="E12" s="1" t="str">
        <f t="shared" si="0"/>
        <v xml:space="preserve">10 -  </v>
      </c>
    </row>
    <row r="13" spans="2:5">
      <c r="B13" s="1">
        <v>11</v>
      </c>
      <c r="C13" s="2"/>
      <c r="D13" s="2"/>
      <c r="E13" s="1" t="str">
        <f t="shared" si="0"/>
        <v xml:space="preserve">11 -  </v>
      </c>
    </row>
    <row r="14" spans="2:5">
      <c r="B14" s="1">
        <v>12</v>
      </c>
      <c r="C14" s="2"/>
      <c r="D14" s="2"/>
      <c r="E14" s="1" t="str">
        <f t="shared" si="0"/>
        <v xml:space="preserve">12 -  </v>
      </c>
    </row>
    <row r="15" spans="2:5">
      <c r="B15" s="1">
        <v>13</v>
      </c>
      <c r="C15" s="2"/>
      <c r="D15" s="2"/>
      <c r="E15" s="1" t="str">
        <f t="shared" si="0"/>
        <v xml:space="preserve">13 -  </v>
      </c>
    </row>
    <row r="16" spans="2:5">
      <c r="B16" s="1">
        <v>14</v>
      </c>
      <c r="C16" s="2"/>
      <c r="D16" s="2"/>
      <c r="E16" s="1" t="str">
        <f t="shared" si="0"/>
        <v xml:space="preserve">14 -  </v>
      </c>
    </row>
    <row r="17" spans="2:5">
      <c r="B17" s="1">
        <v>15</v>
      </c>
      <c r="C17" s="2"/>
      <c r="D17" s="2"/>
      <c r="E17" s="1" t="str">
        <f t="shared" si="0"/>
        <v xml:space="preserve">15 -  </v>
      </c>
    </row>
    <row r="18" spans="2:5">
      <c r="B18" s="1">
        <v>16</v>
      </c>
      <c r="C18" s="2"/>
      <c r="D18" s="2"/>
      <c r="E18" s="1" t="str">
        <f t="shared" si="0"/>
        <v xml:space="preserve">16 -  </v>
      </c>
    </row>
    <row r="19" spans="2:5">
      <c r="B19" s="1">
        <v>17</v>
      </c>
      <c r="C19" s="2"/>
      <c r="D19" s="2"/>
      <c r="E19" s="1" t="str">
        <f t="shared" si="0"/>
        <v xml:space="preserve">17 -  </v>
      </c>
    </row>
    <row r="20" spans="2:5">
      <c r="B20" s="1">
        <v>18</v>
      </c>
      <c r="C20" s="2"/>
      <c r="D20" s="2"/>
      <c r="E20" s="1" t="str">
        <f t="shared" si="0"/>
        <v xml:space="preserve">18 -  </v>
      </c>
    </row>
    <row r="21" spans="2:5">
      <c r="B21" s="1">
        <v>19</v>
      </c>
      <c r="C21" s="2"/>
      <c r="D21" s="2"/>
      <c r="E21" s="1" t="str">
        <f t="shared" si="0"/>
        <v xml:space="preserve">19 -  </v>
      </c>
    </row>
    <row r="22" spans="2:5">
      <c r="B22" s="1">
        <v>20</v>
      </c>
      <c r="C22" s="2"/>
      <c r="D22" s="2"/>
      <c r="E22" s="1" t="str">
        <f t="shared" si="0"/>
        <v xml:space="preserve">20 -  </v>
      </c>
    </row>
    <row r="23" spans="2:5">
      <c r="B23" s="1">
        <v>21</v>
      </c>
      <c r="C23" s="2"/>
      <c r="D23" s="2"/>
      <c r="E23" s="1" t="str">
        <f t="shared" si="0"/>
        <v xml:space="preserve">21 -  </v>
      </c>
    </row>
    <row r="24" spans="2:5">
      <c r="B24" s="1">
        <v>22</v>
      </c>
      <c r="C24" s="2"/>
      <c r="D24" s="2"/>
      <c r="E24" s="1" t="str">
        <f t="shared" si="0"/>
        <v xml:space="preserve">22 -  </v>
      </c>
    </row>
    <row r="25" spans="2:5">
      <c r="B25" s="1">
        <v>23</v>
      </c>
      <c r="C25" s="2"/>
      <c r="D25" s="2"/>
      <c r="E25" s="1" t="str">
        <f t="shared" si="0"/>
        <v xml:space="preserve">23 -  </v>
      </c>
    </row>
    <row r="26" spans="2:5">
      <c r="B26" s="1">
        <v>24</v>
      </c>
      <c r="C26" s="2"/>
      <c r="D26" s="2"/>
      <c r="E26" s="1" t="str">
        <f t="shared" si="0"/>
        <v xml:space="preserve">24 -  </v>
      </c>
    </row>
    <row r="27" spans="2:5">
      <c r="B27" s="1">
        <v>25</v>
      </c>
      <c r="C27" s="2"/>
      <c r="D27" s="2"/>
      <c r="E27" s="1" t="str">
        <f t="shared" si="0"/>
        <v xml:space="preserve">25 -  </v>
      </c>
    </row>
    <row r="28" spans="2:5">
      <c r="B28" s="1">
        <v>26</v>
      </c>
      <c r="C28" s="2"/>
      <c r="D28" s="2"/>
      <c r="E28" s="1" t="str">
        <f t="shared" si="0"/>
        <v xml:space="preserve">26 -  </v>
      </c>
    </row>
    <row r="29" spans="2:5">
      <c r="B29" s="1">
        <v>27</v>
      </c>
      <c r="C29" s="2"/>
      <c r="D29" s="2"/>
      <c r="E29" s="1" t="str">
        <f t="shared" si="0"/>
        <v xml:space="preserve">27 -  </v>
      </c>
    </row>
    <row r="30" spans="2:5">
      <c r="B30" s="1">
        <v>28</v>
      </c>
      <c r="C30" s="2"/>
      <c r="D30" s="2"/>
      <c r="E30" s="1" t="str">
        <f t="shared" si="0"/>
        <v xml:space="preserve">28 -  </v>
      </c>
    </row>
    <row r="31" spans="2:5">
      <c r="B31" s="1">
        <v>29</v>
      </c>
      <c r="C31" s="2"/>
      <c r="D31" s="2"/>
      <c r="E31" s="1" t="str">
        <f t="shared" si="0"/>
        <v xml:space="preserve">29 -  </v>
      </c>
    </row>
    <row r="32" spans="2:5">
      <c r="B32" s="1">
        <v>30</v>
      </c>
      <c r="C32" s="2"/>
      <c r="D32" s="2"/>
      <c r="E32" s="1" t="str">
        <f t="shared" si="0"/>
        <v xml:space="preserve">30 -  </v>
      </c>
    </row>
    <row r="33" spans="2:5">
      <c r="B33" s="1">
        <v>31</v>
      </c>
      <c r="C33" s="2"/>
      <c r="D33" s="2"/>
      <c r="E33" s="1" t="str">
        <f t="shared" si="0"/>
        <v xml:space="preserve">31 -  </v>
      </c>
    </row>
    <row r="34" spans="2:5">
      <c r="B34" s="1">
        <v>32</v>
      </c>
      <c r="C34" s="2"/>
      <c r="D34" s="2"/>
      <c r="E34" s="1" t="str">
        <f t="shared" si="0"/>
        <v xml:space="preserve">32 -  </v>
      </c>
    </row>
    <row r="35" spans="2:5">
      <c r="B35" s="1">
        <v>33</v>
      </c>
      <c r="C35" s="2"/>
      <c r="D35" s="2"/>
      <c r="E35" s="1" t="str">
        <f t="shared" si="0"/>
        <v xml:space="preserve">33 -  </v>
      </c>
    </row>
    <row r="36" spans="2:5">
      <c r="B36" s="1">
        <v>34</v>
      </c>
      <c r="C36" s="2"/>
      <c r="D36" s="2"/>
      <c r="E36" s="1" t="str">
        <f t="shared" si="0"/>
        <v xml:space="preserve">34 -  </v>
      </c>
    </row>
    <row r="37" spans="2:5">
      <c r="B37" s="1">
        <v>35</v>
      </c>
      <c r="C37" s="2"/>
      <c r="D37" s="2"/>
      <c r="E37" s="1" t="str">
        <f t="shared" si="0"/>
        <v xml:space="preserve">35 -  </v>
      </c>
    </row>
    <row r="38" spans="2:5">
      <c r="B38" s="1">
        <v>36</v>
      </c>
      <c r="C38" s="2"/>
      <c r="D38" s="2"/>
      <c r="E38" s="1" t="str">
        <f t="shared" si="0"/>
        <v xml:space="preserve">36 -  </v>
      </c>
    </row>
    <row r="39" spans="2:5">
      <c r="B39" s="1">
        <v>37</v>
      </c>
      <c r="C39" s="2"/>
      <c r="D39" s="2"/>
      <c r="E39" s="1" t="str">
        <f t="shared" si="0"/>
        <v xml:space="preserve">37 -  </v>
      </c>
    </row>
    <row r="40" spans="2:5">
      <c r="B40" s="1">
        <v>38</v>
      </c>
      <c r="C40" s="2"/>
      <c r="D40" s="2"/>
      <c r="E40" s="1" t="str">
        <f t="shared" si="0"/>
        <v xml:space="preserve">38 -  </v>
      </c>
    </row>
    <row r="41" spans="2:5">
      <c r="B41" s="1">
        <v>39</v>
      </c>
      <c r="C41" s="2"/>
      <c r="D41" s="2"/>
      <c r="E41" s="1" t="str">
        <f t="shared" si="0"/>
        <v xml:space="preserve">39 -  </v>
      </c>
    </row>
    <row r="42" spans="2:5">
      <c r="B42" s="1">
        <v>40</v>
      </c>
      <c r="C42" s="2"/>
      <c r="D42" s="2"/>
      <c r="E42" s="1" t="str">
        <f t="shared" si="0"/>
        <v xml:space="preserve">40 -  </v>
      </c>
    </row>
    <row r="43" spans="2:5">
      <c r="B43" s="1">
        <v>41</v>
      </c>
      <c r="C43" s="2"/>
      <c r="D43" s="2"/>
      <c r="E43" s="1" t="str">
        <f t="shared" si="0"/>
        <v xml:space="preserve">41 -  </v>
      </c>
    </row>
    <row r="44" spans="2:5">
      <c r="B44" s="1">
        <v>42</v>
      </c>
      <c r="C44" s="2"/>
      <c r="D44" s="2"/>
      <c r="E44" s="1" t="str">
        <f t="shared" si="0"/>
        <v xml:space="preserve">42 -  </v>
      </c>
    </row>
    <row r="45" spans="2:5">
      <c r="B45" s="1">
        <v>43</v>
      </c>
      <c r="C45" s="2"/>
      <c r="D45" s="2"/>
      <c r="E45" s="1" t="str">
        <f t="shared" si="0"/>
        <v xml:space="preserve">43 -  </v>
      </c>
    </row>
    <row r="46" spans="2:5">
      <c r="B46" s="1">
        <v>44</v>
      </c>
      <c r="C46" s="2"/>
      <c r="D46" s="2"/>
      <c r="E46" s="1" t="str">
        <f t="shared" si="0"/>
        <v xml:space="preserve">44 -  </v>
      </c>
    </row>
    <row r="47" spans="2:5">
      <c r="B47" s="1">
        <v>45</v>
      </c>
      <c r="C47" s="2"/>
      <c r="D47" s="2"/>
      <c r="E47" s="1" t="str">
        <f t="shared" si="0"/>
        <v xml:space="preserve">45 -  </v>
      </c>
    </row>
    <row r="48" spans="2:5">
      <c r="B48" s="1">
        <v>46</v>
      </c>
      <c r="C48" s="2"/>
      <c r="D48" s="2"/>
      <c r="E48" s="1" t="str">
        <f t="shared" si="0"/>
        <v xml:space="preserve">46 -  </v>
      </c>
    </row>
    <row r="49" spans="2:5">
      <c r="B49" s="1">
        <v>47</v>
      </c>
      <c r="C49" s="2"/>
      <c r="D49" s="2"/>
      <c r="E49" s="1" t="str">
        <f t="shared" si="0"/>
        <v xml:space="preserve">47 -  </v>
      </c>
    </row>
    <row r="50" spans="2:5">
      <c r="B50" s="1">
        <v>48</v>
      </c>
      <c r="C50" s="2"/>
      <c r="D50" s="2"/>
      <c r="E50" s="1" t="str">
        <f t="shared" si="0"/>
        <v xml:space="preserve">48 -  </v>
      </c>
    </row>
    <row r="51" spans="2:5">
      <c r="B51" s="1">
        <v>49</v>
      </c>
      <c r="C51" s="2"/>
      <c r="D51" s="2"/>
      <c r="E51" s="1" t="str">
        <f t="shared" si="0"/>
        <v xml:space="preserve">49 -  </v>
      </c>
    </row>
    <row r="52" spans="2:5">
      <c r="B52" s="1">
        <v>50</v>
      </c>
      <c r="C52" s="2"/>
      <c r="D52" s="2"/>
      <c r="E52" s="1" t="str">
        <f t="shared" si="0"/>
        <v xml:space="preserve">50 -  </v>
      </c>
    </row>
    <row r="53" spans="2:5">
      <c r="B53" s="1">
        <v>51</v>
      </c>
      <c r="C53" s="2"/>
      <c r="D53" s="2"/>
      <c r="E53" s="1" t="str">
        <f t="shared" si="0"/>
        <v xml:space="preserve">51 -  </v>
      </c>
    </row>
    <row r="54" spans="2:5">
      <c r="B54" s="1">
        <v>52</v>
      </c>
      <c r="C54" s="2"/>
      <c r="D54" s="2"/>
      <c r="E54" s="1" t="str">
        <f t="shared" si="0"/>
        <v xml:space="preserve">52 -  </v>
      </c>
    </row>
    <row r="55" spans="2:5">
      <c r="B55" s="1">
        <v>53</v>
      </c>
      <c r="C55" s="2"/>
      <c r="D55" s="2"/>
      <c r="E55" s="1" t="str">
        <f t="shared" si="0"/>
        <v xml:space="preserve">53 -  </v>
      </c>
    </row>
    <row r="56" spans="2:5">
      <c r="B56" s="1">
        <v>54</v>
      </c>
      <c r="C56" s="2"/>
      <c r="D56" s="2"/>
      <c r="E56" s="1" t="str">
        <f t="shared" si="0"/>
        <v xml:space="preserve">54 -  </v>
      </c>
    </row>
    <row r="57" spans="2:5">
      <c r="B57" s="1">
        <v>55</v>
      </c>
      <c r="C57" s="2"/>
      <c r="D57" s="2"/>
      <c r="E57" s="1" t="str">
        <f t="shared" si="0"/>
        <v xml:space="preserve">55 -  </v>
      </c>
    </row>
    <row r="58" spans="2:5">
      <c r="B58" s="1">
        <v>56</v>
      </c>
      <c r="C58" s="2"/>
      <c r="D58" s="2"/>
      <c r="E58" s="1" t="str">
        <f t="shared" si="0"/>
        <v xml:space="preserve">56 -  </v>
      </c>
    </row>
  </sheetData>
  <dataValidations count="1">
    <dataValidation type="list" allowBlank="1" showInputMessage="1" showErrorMessage="1" sqref="D3:D58" xr:uid="{00000000-0002-0000-0400-000000000000}">
      <formula1>INDIRECT(C3)</formula1>
    </dataValidation>
  </dataValidations>
  <pageMargins left="0.7" right="0.7" top="0.75" bottom="0.75" header="0.3" footer="0.3"/>
  <pageSetup scale="46" orientation="portrait" r:id="rId1"/>
  <colBreaks count="1" manualBreakCount="1">
    <brk id="6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'scheda di appoggio'!$B$4:$B$8</xm:f>
          </x14:formula1>
          <xm:sqref>C3:C58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F11"/>
  <sheetViews>
    <sheetView workbookViewId="0">
      <selection activeCell="E7" sqref="E7"/>
    </sheetView>
  </sheetViews>
  <sheetFormatPr defaultColWidth="8.875" defaultRowHeight="15.75"/>
  <cols>
    <col min="2" max="2" width="40.625" customWidth="1"/>
    <col min="3" max="3" width="55.375" customWidth="1"/>
    <col min="4" max="4" width="37.125" customWidth="1"/>
    <col min="5" max="5" width="46.625" customWidth="1"/>
    <col min="6" max="6" width="29.625" customWidth="1"/>
  </cols>
  <sheetData>
    <row r="3" spans="2:6">
      <c r="B3" s="1" t="s">
        <v>1</v>
      </c>
      <c r="C3" t="s">
        <v>5</v>
      </c>
      <c r="D3" t="s">
        <v>6</v>
      </c>
      <c r="E3" t="s">
        <v>8</v>
      </c>
      <c r="F3" t="s">
        <v>13</v>
      </c>
    </row>
    <row r="4" spans="2:6">
      <c r="B4" s="5" t="s">
        <v>9</v>
      </c>
      <c r="C4" s="3" t="s">
        <v>2</v>
      </c>
      <c r="D4" s="3" t="s">
        <v>7</v>
      </c>
      <c r="E4" s="3" t="s">
        <v>82</v>
      </c>
      <c r="F4" s="4" t="s">
        <v>14</v>
      </c>
    </row>
    <row r="5" spans="2:6" ht="36.75">
      <c r="B5" s="3" t="s">
        <v>10</v>
      </c>
      <c r="C5" s="3" t="s">
        <v>3</v>
      </c>
      <c r="E5" s="4" t="s">
        <v>83</v>
      </c>
    </row>
    <row r="6" spans="2:6" ht="24.75">
      <c r="B6" s="3" t="s">
        <v>11</v>
      </c>
      <c r="C6" s="3" t="s">
        <v>4</v>
      </c>
      <c r="E6" s="4" t="s">
        <v>85</v>
      </c>
    </row>
    <row r="7" spans="2:6">
      <c r="B7" s="3" t="s">
        <v>84</v>
      </c>
      <c r="C7" s="3"/>
    </row>
    <row r="8" spans="2:6">
      <c r="B8" s="3" t="s">
        <v>13</v>
      </c>
      <c r="C8" s="3"/>
    </row>
    <row r="9" spans="2:6">
      <c r="C9" s="3"/>
    </row>
    <row r="10" spans="2:6">
      <c r="C10" s="3"/>
    </row>
    <row r="11" spans="2:6">
      <c r="C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9</vt:i4>
      </vt:variant>
    </vt:vector>
  </HeadingPairs>
  <TitlesOfParts>
    <vt:vector size="16" baseType="lpstr">
      <vt:lpstr>Copertina</vt:lpstr>
      <vt:lpstr>Istruzioni per la compilazione</vt:lpstr>
      <vt:lpstr>Progetto di Bilancio (esempio)</vt:lpstr>
      <vt:lpstr>Progetto di Bilancio</vt:lpstr>
      <vt:lpstr>Bilancio di sintesi</vt:lpstr>
      <vt:lpstr>Elenco documentazione a corredo</vt:lpstr>
      <vt:lpstr>scheda di appoggio</vt:lpstr>
      <vt:lpstr>_3.1_Preventivo_del_medico_sportivo_del_centro</vt:lpstr>
      <vt:lpstr>'Bilancio di sintesi'!Area_stampa</vt:lpstr>
      <vt:lpstr>'Elenco documentazione a corredo'!Area_stampa</vt:lpstr>
      <vt:lpstr>'Istruzioni per la compilazione'!Area_stampa</vt:lpstr>
      <vt:lpstr>'Progetto di Bilancio'!Area_stampa</vt:lpstr>
      <vt:lpstr>'Progetto di Bilancio (esempio)'!Area_stampa</vt:lpstr>
      <vt:lpstr>Spesa_personale_dipendente</vt:lpstr>
      <vt:lpstr>Spesa_personale_esterno</vt:lpstr>
      <vt:lpstr>Trasporto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AT PN Metro</cp:lastModifiedBy>
  <dcterms:created xsi:type="dcterms:W3CDTF">2022-07-17T18:32:28Z</dcterms:created>
  <dcterms:modified xsi:type="dcterms:W3CDTF">2026-07-29T15:42:37Z</dcterms:modified>
</cp:coreProperties>
</file>