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comune.cagliari.loc\RisorseComuni\Politiche Sociali - Fondi europei\12 PON 3.3.1b POC 3.1.1b PIRRI S. ELIA CONTRIB\1. BOZZE BANDO E LG\Linee Guida\Allegati\Allegati nuovi marzo 2024\"/>
    </mc:Choice>
  </mc:AlternateContent>
  <bookViews>
    <workbookView xWindow="-120" yWindow="-120" windowWidth="29040" windowHeight="15840" tabRatio="500" activeTab="2"/>
  </bookViews>
  <sheets>
    <sheet name="1. Costi Reali" sheetId="1" r:id="rId1"/>
    <sheet name="2. Staff+40%" sheetId="2" r:id="rId2"/>
    <sheet name="3. forfait 20% per personale" sheetId="3" r:id="rId3"/>
    <sheet name="Foglio1" sheetId="4" state="hidden" r:id="rId4"/>
  </sheets>
  <definedNames>
    <definedName name="_xlnm.Print_Area" localSheetId="1">'2. Staff+40%'!$B$3:$I$95</definedName>
    <definedName name="_xlnm.Print_Area" localSheetId="2">'3. forfait 20% per personale'!$B$3:$I$57</definedName>
  </definedNames>
  <calcPr calcId="162913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74" i="1" l="1"/>
  <c r="H76" i="3"/>
  <c r="H74" i="2"/>
  <c r="H70" i="2"/>
  <c r="I49" i="1" l="1"/>
  <c r="G71" i="1" l="1"/>
  <c r="G72" i="1"/>
  <c r="G71" i="2"/>
  <c r="G72" i="2"/>
  <c r="G74" i="3" l="1"/>
  <c r="G73" i="3"/>
  <c r="G72" i="3"/>
  <c r="H72" i="3" s="1"/>
  <c r="H54" i="3"/>
  <c r="I49" i="3"/>
  <c r="I46" i="3"/>
  <c r="I43" i="3"/>
  <c r="I40" i="3"/>
  <c r="I37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G70" i="2"/>
  <c r="H54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G70" i="1"/>
  <c r="H70" i="1" s="1"/>
  <c r="H54" i="1"/>
  <c r="I46" i="1"/>
  <c r="I43" i="1"/>
  <c r="I40" i="1"/>
  <c r="I37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36" i="1" l="1"/>
  <c r="I26" i="1"/>
  <c r="I16" i="2"/>
  <c r="H36" i="2"/>
  <c r="H55" i="2" s="1"/>
  <c r="I26" i="2"/>
  <c r="H36" i="3"/>
  <c r="I54" i="3"/>
  <c r="I36" i="3" s="1"/>
  <c r="H55" i="1"/>
  <c r="I54" i="1"/>
  <c r="H55" i="3"/>
  <c r="D78" i="1"/>
  <c r="D78" i="2"/>
  <c r="E63" i="2" s="1"/>
  <c r="D80" i="3"/>
  <c r="I16" i="1"/>
  <c r="I36" i="1" s="1"/>
  <c r="I36" i="2" l="1"/>
  <c r="I54" i="2" s="1"/>
  <c r="I55" i="2" s="1"/>
  <c r="I55" i="3"/>
  <c r="I58" i="3" s="1"/>
  <c r="C64" i="3" s="1"/>
  <c r="J59" i="3"/>
  <c r="I60" i="3" s="1"/>
  <c r="E63" i="3"/>
  <c r="I55" i="1"/>
  <c r="I59" i="3"/>
  <c r="E62" i="1"/>
  <c r="J59" i="2" l="1"/>
  <c r="I60" i="2" s="1"/>
  <c r="I59" i="1"/>
  <c r="I58" i="1"/>
  <c r="C63" i="1" s="1"/>
  <c r="J61" i="3"/>
  <c r="I61" i="3" s="1"/>
  <c r="C63" i="3" s="1"/>
  <c r="F81" i="3" s="1"/>
  <c r="I58" i="2"/>
  <c r="C64" i="2" s="1"/>
  <c r="I59" i="2"/>
  <c r="J59" i="1" l="1"/>
  <c r="I60" i="1" s="1"/>
  <c r="C62" i="1" s="1"/>
  <c r="F79" i="1" s="1"/>
  <c r="C65" i="3"/>
  <c r="D65" i="3" s="1"/>
  <c r="D81" i="3"/>
  <c r="F80" i="3"/>
  <c r="J61" i="2"/>
  <c r="I61" i="2" s="1"/>
  <c r="C63" i="2" s="1"/>
  <c r="F79" i="2" s="1"/>
  <c r="F78" i="1" l="1"/>
  <c r="D79" i="1"/>
  <c r="C64" i="1"/>
  <c r="D64" i="1" s="1"/>
  <c r="D64" i="3"/>
  <c r="C65" i="2"/>
  <c r="D65" i="2" s="1"/>
  <c r="D79" i="2"/>
  <c r="F78" i="2"/>
  <c r="D63" i="3"/>
  <c r="D62" i="1" l="1"/>
  <c r="D63" i="1"/>
  <c r="D64" i="2"/>
  <c r="D63" i="2"/>
</calcChain>
</file>

<file path=xl/sharedStrings.xml><?xml version="1.0" encoding="utf-8"?>
<sst xmlns="http://schemas.openxmlformats.org/spreadsheetml/2006/main" count="314" uniqueCount="104">
  <si>
    <t>Titolo e Codice Progetto</t>
  </si>
  <si>
    <t>Soggetto proponente</t>
  </si>
  <si>
    <t>Rif. Art. 13 Avviso pubblico</t>
  </si>
  <si>
    <t>Macrocategorie</t>
  </si>
  <si>
    <t>Categoria di spesa</t>
  </si>
  <si>
    <t>PIANO DEI COSTI ANALITICO</t>
  </si>
  <si>
    <t>PIANO DEI COSTI SINTETICO</t>
  </si>
  <si>
    <t>DESCRIZIONE. Si elenchi ogni voce di spesa separatamente</t>
  </si>
  <si>
    <t>Costo orario / costo unitario</t>
  </si>
  <si>
    <t xml:space="preserve">Numero complessivo ore lavorate durante progetto </t>
  </si>
  <si>
    <t>IMPORTI per voce di spesa</t>
  </si>
  <si>
    <t>IMPORTI COMPLESSIVI</t>
  </si>
  <si>
    <t>1.</t>
  </si>
  <si>
    <t xml:space="preserve">i - Costi diretti per personale interno </t>
  </si>
  <si>
    <t xml:space="preserve">2. </t>
  </si>
  <si>
    <t>3.</t>
  </si>
  <si>
    <t>4.</t>
  </si>
  <si>
    <t>5.</t>
  </si>
  <si>
    <t>6.</t>
  </si>
  <si>
    <t>7.</t>
  </si>
  <si>
    <t>8.</t>
  </si>
  <si>
    <t>9.</t>
  </si>
  <si>
    <t>10.</t>
  </si>
  <si>
    <t>a. COSTI PER LE RISORSE UMANE</t>
  </si>
  <si>
    <t xml:space="preserve">ii - Costi diretti per personale esterno </t>
  </si>
  <si>
    <t>Subtotale Costi diretti per personale</t>
  </si>
  <si>
    <t xml:space="preserve">Importo per spese del personale </t>
  </si>
  <si>
    <t xml:space="preserve">1. </t>
  </si>
  <si>
    <t>i -  Beni durevoli: macchinari, attrezzature, arredi e strumentazione strettamente necessari all'attuazione del progetto</t>
  </si>
  <si>
    <t>b. COSTI PER BENI</t>
  </si>
  <si>
    <t xml:space="preserve">ii -  Beni di consumo: materie prime, semilavorati, prodotti finiti </t>
  </si>
  <si>
    <t>2.</t>
  </si>
  <si>
    <t xml:space="preserve">iii - Locazione e leasing di beni: beni mobili, attrezzature e macchinari, mezzi di trasporto, hardware e licenze d’uso per software; canoni per l’affitto di locali/spazi dedicati esclusivamente allo svolgimento delle attività di progetto); </t>
  </si>
  <si>
    <t>c. COSTI PER SERVIZI</t>
  </si>
  <si>
    <t>iv - Costi per acquisizione di servizi</t>
  </si>
  <si>
    <t>D. ALTRI COSTI</t>
  </si>
  <si>
    <t>v - Altri costi: costi per viaggi, vitto e alloggio, altri costi di natura amministrativa e fiscale, assicurazioni per la copertura di rischi, apertura conto corrente, garanzia fidejussoria, costi di gestione e funzionamento strettamente connessi e riconducibili alle attività di progetto</t>
  </si>
  <si>
    <t xml:space="preserve">Subtotale costi beni, servizi e altri costi </t>
  </si>
  <si>
    <t xml:space="preserve">Importo per  costi beni, servizi e altri costi </t>
  </si>
  <si>
    <t>a.+ b +c + d</t>
  </si>
  <si>
    <t>Totale costi  [Subtotale Costi diretti di personale + Subtotale Altri costi direttidiversi dal personale]</t>
  </si>
  <si>
    <t>Importo totale del progetto</t>
  </si>
  <si>
    <t>Contributo pubblico
[Max 90% del Totale costi]</t>
  </si>
  <si>
    <t>Nota bene: Il contributo pubblico potrà coprire fino a massimo 90% dei costi e in ogni caso solo fino a 60.000€</t>
  </si>
  <si>
    <t>Cofinanziamento privato o in natura
[Almeno 10% del Totale costi]</t>
  </si>
  <si>
    <t xml:space="preserve">Valore eccedente il valore massimo del  finanziamento pubblico  </t>
  </si>
  <si>
    <t>SINTESI VALORE PROGETTO</t>
  </si>
  <si>
    <t>Importo</t>
  </si>
  <si>
    <t>% FINANZIAMENTO</t>
  </si>
  <si>
    <t>Cofinanziamento in Natura, se presente</t>
  </si>
  <si>
    <t xml:space="preserve">Totale a carico del beneficiario </t>
  </si>
  <si>
    <t>Totale contributo pubblico</t>
  </si>
  <si>
    <t>Totale valore progetto</t>
  </si>
  <si>
    <t>IN CASO DI COFINANZIAMENTO IN NATURA</t>
  </si>
  <si>
    <t>COSTI IN NATURA</t>
  </si>
  <si>
    <t>i. Valorizzazione del lavoro volontario (max 50% del cofinanziamento)</t>
  </si>
  <si>
    <t xml:space="preserve">Totale contributi in natura </t>
  </si>
  <si>
    <r>
      <rPr>
        <b/>
        <sz val="12"/>
        <color rgb="FF000000"/>
        <rFont val="Calibri"/>
        <family val="2"/>
        <charset val="1"/>
      </rPr>
      <t xml:space="preserve">Il contributo in natura è PARI </t>
    </r>
    <r>
      <rPr>
        <sz val="12"/>
        <color rgb="FF000000"/>
        <rFont val="Calibri"/>
        <family val="2"/>
        <charset val="1"/>
      </rPr>
      <t>alla quota di</t>
    </r>
    <r>
      <rPr>
        <b/>
        <sz val="12"/>
        <color rgb="FF000000"/>
        <rFont val="Calibri"/>
        <family val="2"/>
        <charset val="1"/>
      </rPr>
      <t xml:space="preserve"> cofinanziamento dovuta?</t>
    </r>
  </si>
  <si>
    <t>% valorizzazione del lavoro volontario rispetto al cofinanziamento (max 50%)</t>
  </si>
  <si>
    <t>Differenza tra cofinanziamento in natura e quita di cofinanziamento dovuta (se in verde, il contributo in natura eccede la quota di cofinanziamento dovuta dell'importo indicato, se in rosso il contributi in natura è inferiore alla quota di cofinanziamento dovuta)</t>
  </si>
  <si>
    <t>Descrizione delle eventuali evoluzioni rispetto al Piano dei Costi presentato in fase di condidatura</t>
  </si>
  <si>
    <t>Sottoscritto con firma digitale</t>
  </si>
  <si>
    <t>Per il Soggetto beneficiario dell’agevolazione</t>
  </si>
  <si>
    <t>Il legale rappresentante o altro soggetto con poteri di firma</t>
  </si>
  <si>
    <t>DESCRIZIONE. Si elenchi ogni voce di spesa separatamente, indicando costo orario e numero di ore lavorative per le risorse umane.</t>
  </si>
  <si>
    <t>b. ALTRI COSTI DIVERSI DAL PERSONALE</t>
  </si>
  <si>
    <t>Subtotale Altri Costi diversi dal personale</t>
  </si>
  <si>
    <t>a.+ b.</t>
  </si>
  <si>
    <t>Cofinanziamento privato 
[Almeno 10% del Totale costi]</t>
  </si>
  <si>
    <t>Valore eccedente l'importo forfettario per costi diversi dal personale  (e quindi a carico del beneficiario)</t>
  </si>
  <si>
    <t>Valore eccedente importo massimo finanziamento (€ 60.000)</t>
  </si>
  <si>
    <t>Cofinanziamento in natura, se presente</t>
  </si>
  <si>
    <t>i. Valorizzazione del lavoro volontario (max 50% cofinanziamento)</t>
  </si>
  <si>
    <t>Altri contributi in natura</t>
  </si>
  <si>
    <t>Il contributo in natura copre o supera la quota di cofinanziamento dovuta?</t>
  </si>
  <si>
    <t>% valorizzazione del lavoro volontario rispetto al cofinanziamento</t>
  </si>
  <si>
    <t xml:space="preserve">Colonna G: Massimo importo ammissibile per costi per le rirorse umane, calcolato nella misura del 20% delle spese sostenute per coprire gli atri costi diretti del personale </t>
  </si>
  <si>
    <r>
      <rPr>
        <sz val="11"/>
        <color rgb="FF000000"/>
        <rFont val="Calibri"/>
        <family val="2"/>
        <charset val="1"/>
      </rPr>
      <t>i -  Beni durevoli: macchinari, attrezzature, arredi e strumentazione</t>
    </r>
    <r>
      <rPr>
        <b/>
        <sz val="11"/>
        <color rgb="FF000000"/>
        <rFont val="Calibri"/>
        <family val="2"/>
        <charset val="1"/>
      </rPr>
      <t xml:space="preserve"> strettamente necessari</t>
    </r>
    <r>
      <rPr>
        <sz val="11"/>
        <color rgb="FF000000"/>
        <rFont val="Calibri"/>
        <family val="2"/>
        <charset val="1"/>
      </rPr>
      <t xml:space="preserve"> all'attuazione del progetto</t>
    </r>
  </si>
  <si>
    <t>iii - Locazione e leasing di beni: beni mobili, attrezzature e macchinari, mezzi di trasporto, hardware e licenze d’uso per software; canoni per l’affitto di locali/spazi dedicati esclusivamente allo svolgimento delle attività di progetto)</t>
  </si>
  <si>
    <t>Valore eccedente l'importo forfettario per costi del personale (e quindi a carico del beneficiario)</t>
  </si>
  <si>
    <t xml:space="preserve">Totale cofinanziamento a carico del beneficiario </t>
  </si>
  <si>
    <t>IN CASO DI COFINANZIAMENTO IN NATURA, SPECIFICARE LE SPESE CHE SI INTENDONO COPRIRE</t>
  </si>
  <si>
    <t>ii. Altri contributi in natura</t>
  </si>
  <si>
    <t>% valorizzazione del lavoro volontario</t>
  </si>
  <si>
    <t>Differenza tra cofinanziamento in natura e quota di cofinanziamento dovuta (se in verde, il contributo in natura eccede la quota di cofinanziamento dovuta di quel tanto, se in rosso il contributi in natura è inferiore alla quota di cofinanziamento dovuta di quell'importo)</t>
  </si>
  <si>
    <t>voci</t>
  </si>
  <si>
    <t xml:space="preserve">Costi diretti per personale interno </t>
  </si>
  <si>
    <t xml:space="preserve">Costi diretti per personale esterno </t>
  </si>
  <si>
    <t>Beni durevoli</t>
  </si>
  <si>
    <t>Beni di consumo</t>
  </si>
  <si>
    <t>Locazione e leasing</t>
  </si>
  <si>
    <t>Servizi e prestazioni</t>
  </si>
  <si>
    <t>Viaggi, vitto, alloggio</t>
  </si>
  <si>
    <t>Assicurazione</t>
  </si>
  <si>
    <t>Altri costi di natura amministrativa e fiscale</t>
  </si>
  <si>
    <t>Apertura conti bancari dedicati</t>
  </si>
  <si>
    <t>Garanzia fidejussoria per anticipo</t>
  </si>
  <si>
    <r>
      <rPr>
        <sz val="12"/>
        <rFont val="Calibri"/>
        <family val="2"/>
        <charset val="1"/>
      </rPr>
      <t xml:space="preserve">Costi diretti di gestione/funzionamento </t>
    </r>
    <r>
      <rPr>
        <i/>
        <sz val="12"/>
        <color rgb="FF333F50"/>
        <rFont val="Calibri"/>
        <family val="2"/>
        <charset val="1"/>
      </rPr>
      <t xml:space="preserve"> </t>
    </r>
  </si>
  <si>
    <r>
      <t xml:space="preserve">POC Città Metropolitane 2014-2020 
</t>
    </r>
    <r>
      <rPr>
        <b/>
        <sz val="22"/>
        <color rgb="FFFFFFFF"/>
        <rFont val="Calibri"/>
        <family val="2"/>
        <charset val="1"/>
      </rPr>
      <t xml:space="preserve">Allegato n. 16 - BUDGET DI PROGETTO - COSTI REALI
</t>
    </r>
    <r>
      <rPr>
        <b/>
        <sz val="12"/>
        <color rgb="FFFFFFFF"/>
        <rFont val="Calibri"/>
        <family val="2"/>
        <charset val="1"/>
      </rPr>
      <t xml:space="preserve">
Linee Guida per la gestione e la rendicontazione dei progetti
Avviso pubblico “Contributi per l'attivazione di nuovi servizi in aree degradate – Pirri e Sant'Elia””
</t>
    </r>
    <r>
      <rPr>
        <b/>
        <sz val="11"/>
        <color rgb="FFFFFFFF"/>
        <rFont val="Calibri"/>
        <family val="2"/>
        <charset val="1"/>
      </rPr>
      <t>Operazione POC_CA_IV.3.1.1b,  CUP  G26D17000160006</t>
    </r>
  </si>
  <si>
    <r>
      <t xml:space="preserve">POC Città Metropolitane 2014-2020 
</t>
    </r>
    <r>
      <rPr>
        <b/>
        <sz val="22"/>
        <color rgb="FFFFFFFF"/>
        <rFont val="Calibri"/>
        <family val="2"/>
      </rPr>
      <t xml:space="preserve">Allegato n. 16 - BUDGET DI PROGETTO - COSTI REALI
</t>
    </r>
    <r>
      <rPr>
        <b/>
        <sz val="12"/>
        <color rgb="FFFFFFFF"/>
        <rFont val="Calibri"/>
        <family val="2"/>
      </rPr>
      <t xml:space="preserve">
Linee Guida per la gestione e la rendicontazione dei progetti
Avviso pubblico “Contributi per l'attivazione di nuovi servizi in aree degradate – Pirri e Sant'Elia””
</t>
    </r>
    <r>
      <rPr>
        <b/>
        <sz val="11"/>
        <color rgb="FFFFFFFF"/>
        <rFont val="Calibri"/>
        <family val="2"/>
      </rPr>
      <t>Op</t>
    </r>
    <r>
      <rPr>
        <sz val="11"/>
        <color rgb="FFFFFFFF"/>
        <rFont val="Calibri"/>
        <family val="2"/>
        <charset val="1"/>
      </rPr>
      <t>erazione POC_CA_IV.3.1.1b,  CUP  G26D17000160006</t>
    </r>
  </si>
  <si>
    <t xml:space="preserve"> Massimo costo ammissibile per  costi diversi dal personale</t>
  </si>
  <si>
    <t>Importo massimo ammissibile (costi per le risorse umane più 40% forfettario per coprire i costi diversi dal personale). Il contributo pubblico potrà coprire fino a massimo 90% dei costi e in ogni caso solo fino a 60.000 €</t>
  </si>
  <si>
    <t>Importo per  costi diversi dal personale</t>
  </si>
  <si>
    <t>Importo massimo ammissibile (costi per spese diverse dal personele più 20% forfettario per coprire i costi per le risorse umane. Il contributo pubblico potrà coprire fino a massimo 90% dei costi e in ogni caso solo fino a 60.000 €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</si>
</sst>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[$€-410]_-;\-* #,##0.00\ [$€-410]_-;_-* \-??\ [$€-410]_-;_-@_-"/>
    <numFmt numFmtId="165" formatCode="_-* #,##0.00_-;\-* #,##0.00_-;_-* \-??_-;_-@_-"/>
    <numFmt numFmtId="166" formatCode="_-* #,##0.00&quot; €&quot;_-;\-* #,##0.00&quot; €&quot;_-;_-* \-??&quot; €&quot;_-;_-@_-"/>
  </numFmts>
  <fonts count="31" x14ac:knownFonts="1">
    <font>
      <sz val="11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b/>
      <sz val="22"/>
      <color rgb="FFFFFFFF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FFFFFF"/>
      <name val="Calibri"/>
      <family val="2"/>
      <charset val="1"/>
    </font>
    <font>
      <b/>
      <sz val="14"/>
      <color rgb="FF000000"/>
      <name val="Calibri"/>
      <family val="2"/>
      <charset val="1"/>
    </font>
    <font>
      <b/>
      <sz val="20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000000"/>
      <name val="Calibri"/>
      <family val="2"/>
      <charset val="1"/>
    </font>
    <font>
      <sz val="14"/>
      <color rgb="FFFF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2"/>
      <color rgb="FFFF0000"/>
      <name val="Calibri"/>
      <family val="2"/>
      <charset val="1"/>
    </font>
    <font>
      <sz val="11"/>
      <color rgb="FFF9FCFD"/>
      <name val="Calibri"/>
      <family val="2"/>
      <charset val="1"/>
    </font>
    <font>
      <sz val="11"/>
      <name val="Calibri"/>
      <family val="2"/>
      <charset val="1"/>
    </font>
    <font>
      <b/>
      <sz val="10"/>
      <color rgb="FFFF0000"/>
      <name val="Calibri"/>
      <family val="2"/>
      <charset val="1"/>
    </font>
    <font>
      <b/>
      <sz val="12"/>
      <name val="Calibri"/>
      <family val="2"/>
      <charset val="1"/>
    </font>
    <font>
      <b/>
      <sz val="16"/>
      <color rgb="FFFF0000"/>
      <name val="Calibri"/>
      <family val="2"/>
      <charset val="1"/>
    </font>
    <font>
      <i/>
      <sz val="12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1"/>
      <color rgb="FF00000A"/>
      <name val="Calibri"/>
      <family val="2"/>
      <charset val="1"/>
    </font>
    <font>
      <i/>
      <sz val="11"/>
      <color rgb="FF000000"/>
      <name val="Calibri"/>
      <family val="2"/>
      <charset val="1"/>
    </font>
    <font>
      <b/>
      <u/>
      <sz val="11"/>
      <color rgb="FF000000"/>
      <name val="Calibri"/>
      <family val="2"/>
      <charset val="1"/>
    </font>
    <font>
      <sz val="12"/>
      <name val="Calibri"/>
      <family val="2"/>
      <charset val="1"/>
    </font>
    <font>
      <i/>
      <sz val="12"/>
      <color rgb="FF333F5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rgb="FFFFFFFF"/>
      <name val="Calibri"/>
      <family val="2"/>
    </font>
    <font>
      <b/>
      <sz val="22"/>
      <color rgb="FFFFFFFF"/>
      <name val="Calibri"/>
      <family val="2"/>
    </font>
    <font>
      <b/>
      <sz val="12"/>
      <color rgb="FFFFFFFF"/>
      <name val="Calibri"/>
      <family val="2"/>
    </font>
    <font>
      <b/>
      <sz val="11"/>
      <color rgb="FFFFFFFF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053365"/>
        <bgColor rgb="FF333F50"/>
      </patternFill>
    </fill>
    <fill>
      <patternFill patternType="solid">
        <fgColor rgb="FFFFFF00"/>
        <bgColor rgb="FFFFFF00"/>
      </patternFill>
    </fill>
    <fill>
      <patternFill patternType="solid">
        <fgColor rgb="FFA6A6A6"/>
        <bgColor rgb="FFAFABAB"/>
      </patternFill>
    </fill>
    <fill>
      <patternFill patternType="solid">
        <fgColor rgb="FFD9D9D9"/>
        <bgColor rgb="FFD0CECE"/>
      </patternFill>
    </fill>
    <fill>
      <patternFill patternType="solid">
        <fgColor rgb="FF000000"/>
        <bgColor rgb="FF00000A"/>
      </patternFill>
    </fill>
    <fill>
      <patternFill patternType="solid">
        <fgColor rgb="FFF9FCFD"/>
        <bgColor rgb="FFFFFFFF"/>
      </patternFill>
    </fill>
    <fill>
      <patternFill patternType="solid">
        <fgColor rgb="FFD0CECE"/>
        <bgColor rgb="FFD9D9D9"/>
      </patternFill>
    </fill>
    <fill>
      <patternFill patternType="solid">
        <fgColor rgb="FFAFABAB"/>
        <bgColor rgb="FFA6A6A6"/>
      </patternFill>
    </fill>
    <fill>
      <patternFill patternType="solid">
        <fgColor rgb="FFFFFFFF"/>
        <bgColor rgb="FFF9FCFD"/>
      </patternFill>
    </fill>
    <fill>
      <patternFill patternType="solid">
        <fgColor rgb="FF4472C4"/>
        <bgColor rgb="FF666699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rgb="FF8FAADC"/>
      </left>
      <right style="thin">
        <color rgb="FF8FAADC"/>
      </right>
      <top/>
      <bottom style="thin">
        <color rgb="FF8FAADC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165" fontId="26" fillId="0" borderId="0" applyBorder="0" applyProtection="0"/>
    <xf numFmtId="166" fontId="26" fillId="0" borderId="0" applyBorder="0" applyProtection="0"/>
    <xf numFmtId="9" fontId="26" fillId="0" borderId="0" applyBorder="0" applyProtection="0"/>
  </cellStyleXfs>
  <cellXfs count="337">
    <xf numFmtId="0" fontId="0" fillId="0" borderId="0" xfId="0"/>
    <xf numFmtId="0" fontId="7" fillId="4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0" fontId="6" fillId="0" borderId="0" xfId="0" applyFont="1" applyAlignment="1" applyProtection="1">
      <alignment vertical="center"/>
      <protection locked="0"/>
    </xf>
    <xf numFmtId="0" fontId="7" fillId="4" borderId="3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3" xfId="0" applyFont="1" applyBorder="1" applyAlignment="1" applyProtection="1">
      <alignment vertical="center"/>
      <protection locked="0"/>
    </xf>
    <xf numFmtId="0" fontId="7" fillId="0" borderId="2" xfId="0" applyFont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0" fillId="0" borderId="5" xfId="0" applyBorder="1" applyAlignment="1" applyProtection="1">
      <alignment vertical="center"/>
      <protection locked="0"/>
    </xf>
    <xf numFmtId="164" fontId="0" fillId="0" borderId="6" xfId="0" applyNumberFormat="1" applyBorder="1" applyAlignment="1" applyProtection="1">
      <alignment vertical="center" wrapText="1"/>
      <protection locked="0"/>
    </xf>
    <xf numFmtId="0" fontId="0" fillId="0" borderId="6" xfId="0" applyBorder="1" applyAlignment="1" applyProtection="1">
      <alignment vertical="center" wrapText="1"/>
      <protection locked="0"/>
    </xf>
    <xf numFmtId="164" fontId="0" fillId="0" borderId="6" xfId="0" applyNumberFormat="1" applyBorder="1" applyAlignment="1">
      <alignment horizontal="left" vertical="center" wrapText="1"/>
    </xf>
    <xf numFmtId="164" fontId="7" fillId="0" borderId="7" xfId="0" applyNumberFormat="1" applyFont="1" applyBorder="1" applyAlignment="1">
      <alignment vertical="center" wrapText="1"/>
    </xf>
    <xf numFmtId="0" fontId="7" fillId="0" borderId="8" xfId="0" applyFont="1" applyBorder="1" applyAlignment="1" applyProtection="1">
      <alignment vertical="center"/>
      <protection locked="0"/>
    </xf>
    <xf numFmtId="0" fontId="7" fillId="0" borderId="9" xfId="0" applyFont="1" applyBorder="1" applyAlignment="1" applyProtection="1">
      <alignment vertical="center" wrapText="1"/>
      <protection locked="0"/>
    </xf>
    <xf numFmtId="0" fontId="0" fillId="0" borderId="10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164" fontId="0" fillId="0" borderId="11" xfId="0" applyNumberFormat="1" applyBorder="1" applyAlignment="1" applyProtection="1">
      <alignment vertical="center" wrapText="1"/>
      <protection locked="0"/>
    </xf>
    <xf numFmtId="0" fontId="0" fillId="0" borderId="11" xfId="0" applyBorder="1" applyAlignment="1" applyProtection="1">
      <alignment vertical="center" wrapText="1"/>
      <protection locked="0"/>
    </xf>
    <xf numFmtId="164" fontId="0" fillId="0" borderId="11" xfId="0" applyNumberFormat="1" applyBorder="1" applyAlignment="1">
      <alignment horizontal="left" vertical="center" wrapText="1"/>
    </xf>
    <xf numFmtId="164" fontId="7" fillId="0" borderId="12" xfId="0" applyNumberFormat="1" applyFont="1" applyBorder="1" applyAlignment="1" applyProtection="1">
      <alignment vertical="center" wrapText="1"/>
      <protection locked="0"/>
    </xf>
    <xf numFmtId="0" fontId="0" fillId="0" borderId="3" xfId="0" applyBorder="1" applyAlignment="1" applyProtection="1">
      <alignment vertical="center" wrapText="1"/>
      <protection locked="0"/>
    </xf>
    <xf numFmtId="164" fontId="0" fillId="0" borderId="13" xfId="0" applyNumberFormat="1" applyBorder="1" applyAlignment="1" applyProtection="1">
      <alignment vertical="center" wrapText="1"/>
      <protection locked="0"/>
    </xf>
    <xf numFmtId="0" fontId="0" fillId="0" borderId="13" xfId="0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vertical="center" wrapText="1"/>
      <protection locked="0"/>
    </xf>
    <xf numFmtId="164" fontId="0" fillId="0" borderId="13" xfId="0" applyNumberFormat="1" applyBorder="1" applyAlignment="1">
      <alignment horizontal="left" vertical="center" wrapText="1"/>
    </xf>
    <xf numFmtId="0" fontId="7" fillId="0" borderId="8" xfId="0" applyFont="1" applyBorder="1" applyAlignment="1" applyProtection="1">
      <alignment horizontal="center" vertical="center"/>
      <protection locked="0"/>
    </xf>
    <xf numFmtId="164" fontId="0" fillId="0" borderId="5" xfId="0" applyNumberFormat="1" applyBorder="1" applyAlignment="1" applyProtection="1">
      <alignment vertical="center"/>
      <protection locked="0"/>
    </xf>
    <xf numFmtId="164" fontId="0" fillId="0" borderId="5" xfId="0" applyNumberFormat="1" applyBorder="1" applyAlignment="1">
      <alignment horizontal="left" vertical="center" wrapText="1"/>
    </xf>
    <xf numFmtId="164" fontId="0" fillId="0" borderId="1" xfId="0" applyNumberFormat="1" applyBorder="1" applyAlignment="1">
      <alignment horizontal="left" vertical="center" wrapText="1"/>
    </xf>
    <xf numFmtId="0" fontId="0" fillId="0" borderId="14" xfId="0" applyBorder="1" applyAlignment="1" applyProtection="1">
      <alignment vertical="center" wrapText="1"/>
      <protection locked="0"/>
    </xf>
    <xf numFmtId="0" fontId="8" fillId="0" borderId="15" xfId="0" applyFont="1" applyBorder="1" applyAlignment="1" applyProtection="1">
      <alignment vertical="center" wrapText="1"/>
      <protection locked="0"/>
    </xf>
    <xf numFmtId="164" fontId="8" fillId="0" borderId="16" xfId="0" applyNumberFormat="1" applyFont="1" applyBorder="1" applyAlignment="1" applyProtection="1">
      <alignment vertical="center" wrapText="1"/>
      <protection locked="0"/>
    </xf>
    <xf numFmtId="0" fontId="8" fillId="0" borderId="16" xfId="0" applyFont="1" applyBorder="1" applyAlignment="1" applyProtection="1">
      <alignment vertical="center" wrapText="1"/>
      <protection locked="0"/>
    </xf>
    <xf numFmtId="164" fontId="0" fillId="0" borderId="15" xfId="0" applyNumberFormat="1" applyBorder="1" applyAlignment="1">
      <alignment horizontal="left" vertical="center" wrapText="1"/>
    </xf>
    <xf numFmtId="164" fontId="7" fillId="0" borderId="17" xfId="0" applyNumberFormat="1" applyFont="1" applyBorder="1" applyAlignment="1" applyProtection="1">
      <alignment vertical="center" wrapText="1"/>
      <protection locked="0"/>
    </xf>
    <xf numFmtId="0" fontId="7" fillId="0" borderId="18" xfId="0" applyFont="1" applyBorder="1" applyAlignment="1" applyProtection="1">
      <alignment vertical="center"/>
      <protection locked="0"/>
    </xf>
    <xf numFmtId="165" fontId="9" fillId="6" borderId="19" xfId="1" applyFont="1" applyFill="1" applyBorder="1" applyAlignment="1" applyProtection="1">
      <alignment vertical="center" wrapText="1"/>
      <protection locked="0"/>
    </xf>
    <xf numFmtId="164" fontId="8" fillId="5" borderId="8" xfId="0" applyNumberFormat="1" applyFont="1" applyFill="1" applyBorder="1" applyAlignment="1">
      <alignment vertical="center"/>
    </xf>
    <xf numFmtId="164" fontId="10" fillId="5" borderId="8" xfId="0" applyNumberFormat="1" applyFont="1" applyFill="1" applyBorder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7" fillId="0" borderId="2" xfId="0" applyFont="1" applyBorder="1" applyAlignment="1" applyProtection="1">
      <alignment vertical="center"/>
      <protection locked="0"/>
    </xf>
    <xf numFmtId="0" fontId="7" fillId="7" borderId="20" xfId="0" applyFont="1" applyFill="1" applyBorder="1" applyAlignment="1" applyProtection="1">
      <alignment vertical="center" wrapText="1"/>
      <protection locked="0"/>
    </xf>
    <xf numFmtId="164" fontId="8" fillId="7" borderId="22" xfId="0" applyNumberFormat="1" applyFont="1" applyFill="1" applyBorder="1" applyAlignment="1" applyProtection="1">
      <alignment horizontal="left" vertical="center" wrapText="1"/>
      <protection locked="0"/>
    </xf>
    <xf numFmtId="0" fontId="7" fillId="0" borderId="9" xfId="0" applyFont="1" applyBorder="1" applyAlignment="1" applyProtection="1">
      <alignment vertical="center"/>
      <protection locked="0"/>
    </xf>
    <xf numFmtId="0" fontId="7" fillId="7" borderId="23" xfId="0" applyFont="1" applyFill="1" applyBorder="1" applyAlignment="1" applyProtection="1">
      <alignment vertical="center" wrapText="1"/>
      <protection locked="0"/>
    </xf>
    <xf numFmtId="164" fontId="8" fillId="7" borderId="24" xfId="0" applyNumberFormat="1" applyFont="1" applyFill="1" applyBorder="1" applyAlignment="1" applyProtection="1">
      <alignment horizontal="left" vertical="center" wrapText="1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0" fillId="7" borderId="23" xfId="0" applyFill="1" applyBorder="1" applyAlignment="1" applyProtection="1">
      <alignment vertical="center"/>
      <protection locked="0"/>
    </xf>
    <xf numFmtId="0" fontId="7" fillId="0" borderId="20" xfId="0" applyFont="1" applyBorder="1" applyAlignment="1" applyProtection="1">
      <alignment vertical="center" wrapText="1"/>
      <protection locked="0"/>
    </xf>
    <xf numFmtId="164" fontId="7" fillId="0" borderId="12" xfId="0" applyNumberFormat="1" applyFont="1" applyBorder="1" applyAlignment="1">
      <alignment vertical="center"/>
    </xf>
    <xf numFmtId="0" fontId="7" fillId="0" borderId="23" xfId="0" applyFont="1" applyBorder="1" applyAlignment="1" applyProtection="1">
      <alignment vertical="center" wrapText="1"/>
      <protection locked="0"/>
    </xf>
    <xf numFmtId="0" fontId="0" fillId="0" borderId="8" xfId="0" applyBorder="1" applyAlignment="1" applyProtection="1">
      <alignment vertical="center" wrapText="1"/>
      <protection locked="0"/>
    </xf>
    <xf numFmtId="164" fontId="8" fillId="0" borderId="24" xfId="0" applyNumberFormat="1" applyFont="1" applyBorder="1" applyAlignment="1" applyProtection="1">
      <alignment horizontal="left" vertical="center" wrapText="1"/>
      <protection locked="0"/>
    </xf>
    <xf numFmtId="0" fontId="7" fillId="0" borderId="12" xfId="0" applyFont="1" applyBorder="1" applyAlignment="1" applyProtection="1">
      <alignment vertical="center"/>
      <protection locked="0"/>
    </xf>
    <xf numFmtId="0" fontId="0" fillId="7" borderId="25" xfId="0" applyFill="1" applyBorder="1" applyAlignment="1" applyProtection="1">
      <alignment vertical="center" wrapText="1"/>
      <protection locked="0"/>
    </xf>
    <xf numFmtId="164" fontId="8" fillId="7" borderId="1" xfId="0" applyNumberFormat="1" applyFont="1" applyFill="1" applyBorder="1" applyAlignment="1" applyProtection="1">
      <alignment horizontal="left" vertical="center" wrapText="1"/>
      <protection locked="0"/>
    </xf>
    <xf numFmtId="164" fontId="7" fillId="7" borderId="7" xfId="0" applyNumberFormat="1" applyFont="1" applyFill="1" applyBorder="1" applyAlignment="1">
      <alignment vertical="center"/>
    </xf>
    <xf numFmtId="0" fontId="0" fillId="7" borderId="8" xfId="0" applyFill="1" applyBorder="1" applyAlignment="1" applyProtection="1">
      <alignment vertical="center" wrapText="1"/>
      <protection locked="0"/>
    </xf>
    <xf numFmtId="0" fontId="7" fillId="7" borderId="12" xfId="0" applyFont="1" applyFill="1" applyBorder="1" applyAlignment="1" applyProtection="1">
      <alignment vertical="center"/>
      <protection locked="0"/>
    </xf>
    <xf numFmtId="0" fontId="7" fillId="7" borderId="26" xfId="0" applyFont="1" applyFill="1" applyBorder="1" applyAlignment="1" applyProtection="1">
      <alignment vertical="center" wrapText="1"/>
      <protection locked="0"/>
    </xf>
    <xf numFmtId="0" fontId="0" fillId="7" borderId="27" xfId="0" applyFill="1" applyBorder="1" applyAlignment="1" applyProtection="1">
      <alignment vertical="center" wrapText="1"/>
      <protection locked="0"/>
    </xf>
    <xf numFmtId="0" fontId="7" fillId="7" borderId="17" xfId="0" applyFont="1" applyFill="1" applyBorder="1" applyAlignment="1" applyProtection="1">
      <alignment vertical="center"/>
      <protection locked="0"/>
    </xf>
    <xf numFmtId="0" fontId="9" fillId="5" borderId="9" xfId="0" applyFont="1" applyFill="1" applyBorder="1" applyAlignment="1" applyProtection="1">
      <alignment vertical="center" wrapText="1"/>
      <protection locked="0"/>
    </xf>
    <xf numFmtId="0" fontId="9" fillId="5" borderId="19" xfId="0" applyFont="1" applyFill="1" applyBorder="1" applyAlignment="1" applyProtection="1">
      <alignment vertical="center" wrapText="1"/>
      <protection locked="0"/>
    </xf>
    <xf numFmtId="0" fontId="0" fillId="6" borderId="8" xfId="0" applyFill="1" applyBorder="1" applyAlignment="1" applyProtection="1">
      <alignment vertical="center" wrapText="1"/>
      <protection locked="0"/>
    </xf>
    <xf numFmtId="0" fontId="0" fillId="6" borderId="9" xfId="0" applyFill="1" applyBorder="1" applyAlignment="1" applyProtection="1">
      <alignment vertical="center" wrapText="1"/>
      <protection locked="0"/>
    </xf>
    <xf numFmtId="164" fontId="7" fillId="8" borderId="9" xfId="0" applyNumberFormat="1" applyFont="1" applyFill="1" applyBorder="1" applyAlignment="1">
      <alignment vertical="center"/>
    </xf>
    <xf numFmtId="164" fontId="10" fillId="8" borderId="18" xfId="0" applyNumberFormat="1" applyFont="1" applyFill="1" applyBorder="1" applyAlignment="1">
      <alignment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10" fillId="4" borderId="1" xfId="0" applyFont="1" applyFill="1" applyBorder="1" applyAlignment="1" applyProtection="1">
      <alignment vertical="center" wrapText="1"/>
      <protection locked="0"/>
    </xf>
    <xf numFmtId="0" fontId="0" fillId="6" borderId="24" xfId="0" applyFill="1" applyBorder="1" applyAlignment="1" applyProtection="1">
      <alignment vertical="center" wrapText="1"/>
      <protection locked="0"/>
    </xf>
    <xf numFmtId="0" fontId="0" fillId="6" borderId="2" xfId="0" applyFill="1" applyBorder="1" applyAlignment="1" applyProtection="1">
      <alignment vertical="center" wrapText="1"/>
      <protection locked="0"/>
    </xf>
    <xf numFmtId="164" fontId="7" fillId="9" borderId="3" xfId="0" applyNumberFormat="1" applyFont="1" applyFill="1" applyBorder="1" applyAlignment="1">
      <alignment vertical="center" wrapText="1"/>
    </xf>
    <xf numFmtId="164" fontId="10" fillId="4" borderId="18" xfId="0" applyNumberFormat="1" applyFont="1" applyFill="1" applyBorder="1" applyAlignment="1">
      <alignment vertical="center"/>
    </xf>
    <xf numFmtId="0" fontId="10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 wrapText="1"/>
      <protection locked="0"/>
    </xf>
    <xf numFmtId="164" fontId="0" fillId="0" borderId="0" xfId="0" applyNumberForma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9" fontId="13" fillId="0" borderId="1" xfId="0" applyNumberFormat="1" applyFont="1" applyBorder="1" applyAlignment="1" applyProtection="1">
      <alignment vertical="center" wrapText="1"/>
      <protection locked="0"/>
    </xf>
    <xf numFmtId="164" fontId="10" fillId="0" borderId="24" xfId="0" applyNumberFormat="1" applyFont="1" applyBorder="1" applyAlignment="1">
      <alignment vertical="center"/>
    </xf>
    <xf numFmtId="9" fontId="13" fillId="0" borderId="3" xfId="0" applyNumberFormat="1" applyFont="1" applyBorder="1" applyAlignment="1" applyProtection="1">
      <alignment vertical="center" wrapText="1"/>
      <protection locked="0"/>
    </xf>
    <xf numFmtId="164" fontId="10" fillId="0" borderId="3" xfId="0" applyNumberFormat="1" applyFont="1" applyBorder="1" applyAlignment="1">
      <alignment vertical="center"/>
    </xf>
    <xf numFmtId="164" fontId="14" fillId="0" borderId="0" xfId="0" applyNumberFormat="1" applyFont="1" applyAlignment="1">
      <alignment vertical="center"/>
    </xf>
    <xf numFmtId="0" fontId="15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left" vertical="center"/>
      <protection locked="0"/>
    </xf>
    <xf numFmtId="9" fontId="17" fillId="0" borderId="1" xfId="0" applyNumberFormat="1" applyFont="1" applyBorder="1" applyAlignment="1" applyProtection="1">
      <alignment vertical="center" wrapText="1"/>
      <protection locked="0"/>
    </xf>
    <xf numFmtId="164" fontId="10" fillId="0" borderId="1" xfId="0" applyNumberFormat="1" applyFont="1" applyBorder="1" applyAlignment="1">
      <alignment vertical="center"/>
    </xf>
    <xf numFmtId="0" fontId="3" fillId="2" borderId="1" xfId="0" applyFont="1" applyFill="1" applyBorder="1" applyAlignment="1" applyProtection="1">
      <alignment vertical="center" wrapText="1"/>
      <protection locked="0"/>
    </xf>
    <xf numFmtId="164" fontId="3" fillId="2" borderId="1" xfId="0" applyNumberFormat="1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10" borderId="0" xfId="0" applyFont="1" applyFill="1" applyAlignment="1" applyProtection="1">
      <alignment horizontal="center" vertical="center" wrapText="1"/>
      <protection locked="0"/>
    </xf>
    <xf numFmtId="9" fontId="17" fillId="0" borderId="29" xfId="0" applyNumberFormat="1" applyFont="1" applyBorder="1" applyAlignment="1" applyProtection="1">
      <alignment vertical="center" wrapText="1"/>
      <protection locked="0"/>
    </xf>
    <xf numFmtId="164" fontId="10" fillId="0" borderId="29" xfId="0" applyNumberFormat="1" applyFont="1" applyBorder="1" applyAlignment="1" applyProtection="1">
      <alignment vertical="center"/>
      <protection locked="0"/>
    </xf>
    <xf numFmtId="166" fontId="10" fillId="0" borderId="1" xfId="2" applyFont="1" applyBorder="1" applyAlignment="1" applyProtection="1">
      <alignment vertical="center"/>
    </xf>
    <xf numFmtId="9" fontId="26" fillId="0" borderId="1" xfId="3" applyBorder="1" applyAlignment="1" applyProtection="1">
      <alignment vertical="center"/>
    </xf>
    <xf numFmtId="166" fontId="10" fillId="10" borderId="1" xfId="2" applyFont="1" applyFill="1" applyBorder="1" applyAlignment="1" applyProtection="1">
      <alignment vertical="center"/>
    </xf>
    <xf numFmtId="9" fontId="26" fillId="10" borderId="0" xfId="3" applyFill="1" applyBorder="1" applyAlignment="1" applyProtection="1">
      <alignment vertical="center"/>
    </xf>
    <xf numFmtId="164" fontId="8" fillId="0" borderId="1" xfId="0" applyNumberFormat="1" applyFont="1" applyBorder="1" applyAlignment="1">
      <alignment vertical="center" wrapText="1"/>
    </xf>
    <xf numFmtId="164" fontId="10" fillId="10" borderId="0" xfId="0" applyNumberFormat="1" applyFont="1" applyFill="1" applyAlignment="1" applyProtection="1">
      <alignment horizontal="center" vertical="center" wrapText="1"/>
      <protection locked="0"/>
    </xf>
    <xf numFmtId="166" fontId="10" fillId="10" borderId="0" xfId="0" applyNumberFormat="1" applyFont="1" applyFill="1" applyAlignment="1" applyProtection="1">
      <alignment horizontal="center" vertical="center" wrapText="1"/>
      <protection locked="0"/>
    </xf>
    <xf numFmtId="9" fontId="17" fillId="0" borderId="0" xfId="0" applyNumberFormat="1" applyFont="1" applyAlignment="1" applyProtection="1">
      <alignment vertical="center" wrapText="1"/>
      <protection locked="0"/>
    </xf>
    <xf numFmtId="164" fontId="8" fillId="0" borderId="0" xfId="0" applyNumberFormat="1" applyFont="1" applyAlignment="1">
      <alignment vertical="center" wrapText="1"/>
    </xf>
    <xf numFmtId="9" fontId="26" fillId="0" borderId="0" xfId="3" applyBorder="1" applyAlignment="1" applyProtection="1">
      <alignment vertical="center"/>
    </xf>
    <xf numFmtId="164" fontId="8" fillId="0" borderId="0" xfId="0" applyNumberFormat="1" applyFont="1" applyAlignment="1" applyProtection="1">
      <alignment vertical="center" wrapText="1"/>
      <protection locked="0"/>
    </xf>
    <xf numFmtId="9" fontId="26" fillId="0" borderId="0" xfId="3" applyBorder="1" applyAlignment="1" applyProtection="1">
      <alignment vertical="center"/>
      <protection locked="0"/>
    </xf>
    <xf numFmtId="164" fontId="0" fillId="0" borderId="1" xfId="0" applyNumberFormat="1" applyBorder="1" applyAlignment="1" applyProtection="1">
      <alignment vertical="center" wrapText="1"/>
      <protection locked="0"/>
    </xf>
    <xf numFmtId="164" fontId="7" fillId="0" borderId="1" xfId="0" applyNumberFormat="1" applyFont="1" applyBorder="1" applyAlignment="1">
      <alignment vertical="center" wrapText="1"/>
    </xf>
    <xf numFmtId="0" fontId="0" fillId="6" borderId="1" xfId="0" applyFill="1" applyBorder="1" applyAlignment="1" applyProtection="1">
      <alignment vertical="center" wrapText="1"/>
      <protection locked="0"/>
    </xf>
    <xf numFmtId="164" fontId="0" fillId="6" borderId="1" xfId="0" applyNumberFormat="1" applyFill="1" applyBorder="1" applyAlignment="1" applyProtection="1">
      <alignment vertical="center" wrapText="1"/>
      <protection locked="0"/>
    </xf>
    <xf numFmtId="164" fontId="0" fillId="6" borderId="1" xfId="0" applyNumberFormat="1" applyFill="1" applyBorder="1" applyAlignment="1">
      <alignment horizontal="left" vertical="center" wrapText="1"/>
    </xf>
    <xf numFmtId="164" fontId="7" fillId="6" borderId="1" xfId="0" applyNumberFormat="1" applyFont="1" applyFill="1" applyBorder="1" applyAlignment="1" applyProtection="1">
      <alignment vertical="center" wrapText="1"/>
      <protection locked="0"/>
    </xf>
    <xf numFmtId="0" fontId="10" fillId="0" borderId="0" xfId="0" applyFont="1" applyAlignment="1" applyProtection="1">
      <alignment vertical="center" wrapText="1"/>
      <protection locked="0"/>
    </xf>
    <xf numFmtId="0" fontId="10" fillId="0" borderId="1" xfId="0" applyFont="1" applyBorder="1" applyAlignment="1" applyProtection="1">
      <alignment vertical="center" wrapText="1"/>
      <protection locked="0"/>
    </xf>
    <xf numFmtId="166" fontId="10" fillId="0" borderId="18" xfId="2" applyFont="1" applyBorder="1" applyAlignment="1" applyProtection="1">
      <alignment vertical="center" wrapText="1"/>
      <protection locked="0"/>
    </xf>
    <xf numFmtId="9" fontId="10" fillId="0" borderId="24" xfId="3" applyFont="1" applyBorder="1" applyAlignment="1" applyProtection="1">
      <alignment vertical="center"/>
      <protection locked="0"/>
    </xf>
    <xf numFmtId="166" fontId="10" fillId="0" borderId="1" xfId="0" applyNumberFormat="1" applyFont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left" vertical="top"/>
      <protection locked="0"/>
    </xf>
    <xf numFmtId="0" fontId="12" fillId="0" borderId="0" xfId="0" applyFont="1" applyAlignment="1" applyProtection="1">
      <alignment horizontal="right" vertical="center" wrapText="1"/>
      <protection locked="0"/>
    </xf>
    <xf numFmtId="0" fontId="20" fillId="0" borderId="0" xfId="0" applyFont="1" applyAlignment="1" applyProtection="1">
      <alignment vertical="center" wrapText="1"/>
      <protection locked="0"/>
    </xf>
    <xf numFmtId="164" fontId="10" fillId="0" borderId="0" xfId="0" applyNumberFormat="1" applyFont="1" applyAlignment="1" applyProtection="1">
      <alignment vertical="center" wrapText="1"/>
      <protection locked="0"/>
    </xf>
    <xf numFmtId="0" fontId="21" fillId="0" borderId="0" xfId="0" applyFont="1" applyAlignment="1" applyProtection="1">
      <alignment horizontal="center" vertical="center" readingOrder="1"/>
      <protection locked="0"/>
    </xf>
    <xf numFmtId="0" fontId="22" fillId="0" borderId="0" xfId="0" applyFont="1" applyProtection="1">
      <protection locked="0"/>
    </xf>
    <xf numFmtId="0" fontId="0" fillId="0" borderId="0" xfId="0" applyAlignment="1" applyProtection="1">
      <alignment horizont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23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wrapText="1"/>
      <protection locked="0"/>
    </xf>
    <xf numFmtId="0" fontId="0" fillId="7" borderId="4" xfId="0" applyFill="1" applyBorder="1" applyAlignment="1" applyProtection="1">
      <alignment vertical="center" wrapText="1"/>
      <protection locked="0"/>
    </xf>
    <xf numFmtId="0" fontId="0" fillId="7" borderId="5" xfId="0" applyFill="1" applyBorder="1" applyAlignment="1" applyProtection="1">
      <alignment vertical="center" wrapText="1"/>
      <protection locked="0"/>
    </xf>
    <xf numFmtId="164" fontId="0" fillId="7" borderId="6" xfId="0" applyNumberFormat="1" applyFill="1" applyBorder="1" applyAlignment="1" applyProtection="1">
      <alignment vertical="center" wrapText="1"/>
      <protection locked="0"/>
    </xf>
    <xf numFmtId="0" fontId="0" fillId="7" borderId="6" xfId="0" applyFill="1" applyBorder="1" applyAlignment="1" applyProtection="1">
      <alignment vertical="center" wrapText="1"/>
      <protection locked="0"/>
    </xf>
    <xf numFmtId="164" fontId="0" fillId="7" borderId="31" xfId="0" applyNumberFormat="1" applyFill="1" applyBorder="1" applyAlignment="1">
      <alignment horizontal="left" vertical="center" wrapText="1"/>
    </xf>
    <xf numFmtId="164" fontId="7" fillId="7" borderId="13" xfId="0" applyNumberFormat="1" applyFont="1" applyFill="1" applyBorder="1" applyAlignment="1">
      <alignment vertical="center" wrapText="1"/>
    </xf>
    <xf numFmtId="0" fontId="0" fillId="7" borderId="10" xfId="0" applyFill="1" applyBorder="1" applyAlignment="1" applyProtection="1">
      <alignment vertical="center" wrapText="1"/>
      <protection locked="0"/>
    </xf>
    <xf numFmtId="0" fontId="0" fillId="7" borderId="1" xfId="0" applyFill="1" applyBorder="1" applyAlignment="1" applyProtection="1">
      <alignment vertical="center" wrapText="1"/>
      <protection locked="0"/>
    </xf>
    <xf numFmtId="164" fontId="0" fillId="7" borderId="11" xfId="0" applyNumberFormat="1" applyFill="1" applyBorder="1" applyAlignment="1" applyProtection="1">
      <alignment vertical="center" wrapText="1"/>
      <protection locked="0"/>
    </xf>
    <xf numFmtId="0" fontId="0" fillId="7" borderId="11" xfId="0" applyFill="1" applyBorder="1" applyAlignment="1" applyProtection="1">
      <alignment vertical="center" wrapText="1"/>
      <protection locked="0"/>
    </xf>
    <xf numFmtId="164" fontId="0" fillId="7" borderId="32" xfId="0" applyNumberFormat="1" applyFill="1" applyBorder="1" applyAlignment="1">
      <alignment horizontal="left" vertical="center" wrapText="1"/>
    </xf>
    <xf numFmtId="164" fontId="7" fillId="7" borderId="19" xfId="0" applyNumberFormat="1" applyFont="1" applyFill="1" applyBorder="1" applyAlignment="1" applyProtection="1">
      <alignment vertical="center" wrapText="1"/>
      <protection locked="0"/>
    </xf>
    <xf numFmtId="0" fontId="0" fillId="7" borderId="3" xfId="0" applyFill="1" applyBorder="1" applyAlignment="1" applyProtection="1">
      <alignment vertical="center" wrapText="1"/>
      <protection locked="0"/>
    </xf>
    <xf numFmtId="164" fontId="0" fillId="7" borderId="13" xfId="0" applyNumberFormat="1" applyFill="1" applyBorder="1" applyAlignment="1" applyProtection="1">
      <alignment vertical="center" wrapText="1"/>
      <protection locked="0"/>
    </xf>
    <xf numFmtId="0" fontId="0" fillId="7" borderId="13" xfId="0" applyFill="1" applyBorder="1" applyAlignment="1" applyProtection="1">
      <alignment vertical="center" wrapText="1"/>
      <protection locked="0"/>
    </xf>
    <xf numFmtId="164" fontId="0" fillId="0" borderId="31" xfId="0" applyNumberFormat="1" applyBorder="1" applyAlignment="1">
      <alignment horizontal="left" vertical="center" wrapText="1"/>
    </xf>
    <xf numFmtId="164" fontId="7" fillId="0" borderId="13" xfId="0" applyNumberFormat="1" applyFont="1" applyBorder="1" applyAlignment="1">
      <alignment vertical="center" wrapText="1"/>
    </xf>
    <xf numFmtId="164" fontId="0" fillId="0" borderId="32" xfId="0" applyNumberFormat="1" applyBorder="1" applyAlignment="1">
      <alignment horizontal="left" vertical="center" wrapText="1"/>
    </xf>
    <xf numFmtId="164" fontId="7" fillId="0" borderId="19" xfId="0" applyNumberFormat="1" applyFont="1" applyBorder="1" applyAlignment="1" applyProtection="1">
      <alignment vertical="center" wrapText="1"/>
      <protection locked="0"/>
    </xf>
    <xf numFmtId="164" fontId="0" fillId="0" borderId="33" xfId="0" applyNumberFormat="1" applyBorder="1" applyAlignment="1">
      <alignment horizontal="left" vertical="center" wrapText="1"/>
    </xf>
    <xf numFmtId="164" fontId="7" fillId="0" borderId="34" xfId="0" applyNumberFormat="1" applyFont="1" applyBorder="1" applyAlignment="1" applyProtection="1">
      <alignment vertical="center" wrapText="1"/>
      <protection locked="0"/>
    </xf>
    <xf numFmtId="0" fontId="7" fillId="0" borderId="18" xfId="0" applyFont="1" applyBorder="1" applyAlignment="1" applyProtection="1">
      <alignment vertical="center" wrapText="1"/>
      <protection locked="0"/>
    </xf>
    <xf numFmtId="0" fontId="9" fillId="5" borderId="9" xfId="0" applyFont="1" applyFill="1" applyBorder="1" applyAlignment="1" applyProtection="1">
      <alignment horizontal="center" vertical="center" wrapText="1"/>
      <protection locked="0"/>
    </xf>
    <xf numFmtId="164" fontId="10" fillId="5" borderId="3" xfId="0" applyNumberFormat="1" applyFont="1" applyFill="1" applyBorder="1" applyAlignment="1">
      <alignment vertical="center"/>
    </xf>
    <xf numFmtId="0" fontId="0" fillId="7" borderId="4" xfId="0" applyFill="1" applyBorder="1" applyAlignment="1" applyProtection="1">
      <alignment vertical="top" wrapText="1"/>
      <protection locked="0"/>
    </xf>
    <xf numFmtId="164" fontId="8" fillId="7" borderId="35" xfId="0" applyNumberFormat="1" applyFont="1" applyFill="1" applyBorder="1" applyAlignment="1" applyProtection="1">
      <alignment horizontal="left" vertical="center" wrapText="1"/>
      <protection locked="0"/>
    </xf>
    <xf numFmtId="0" fontId="0" fillId="7" borderId="10" xfId="0" applyFill="1" applyBorder="1" applyAlignment="1" applyProtection="1">
      <alignment vertical="top" wrapText="1"/>
      <protection locked="0"/>
    </xf>
    <xf numFmtId="164" fontId="8" fillId="7" borderId="36" xfId="0" applyNumberFormat="1" applyFont="1" applyFill="1" applyBorder="1" applyAlignment="1" applyProtection="1">
      <alignment horizontal="left" vertical="center" wrapText="1"/>
      <protection locked="0"/>
    </xf>
    <xf numFmtId="0" fontId="0" fillId="7" borderId="14" xfId="0" applyFill="1" applyBorder="1" applyAlignment="1" applyProtection="1">
      <alignment vertical="top" wrapText="1"/>
      <protection locked="0"/>
    </xf>
    <xf numFmtId="164" fontId="8" fillId="7" borderId="37" xfId="0" applyNumberFormat="1" applyFont="1" applyFill="1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vertical="top" wrapText="1"/>
      <protection locked="0"/>
    </xf>
    <xf numFmtId="164" fontId="8" fillId="0" borderId="35" xfId="0" applyNumberFormat="1" applyFont="1" applyBorder="1" applyAlignment="1" applyProtection="1">
      <alignment horizontal="left" vertical="center" wrapText="1"/>
      <protection locked="0"/>
    </xf>
    <xf numFmtId="0" fontId="0" fillId="0" borderId="10" xfId="0" applyBorder="1" applyAlignment="1" applyProtection="1">
      <alignment vertical="top" wrapText="1"/>
      <protection locked="0"/>
    </xf>
    <xf numFmtId="164" fontId="8" fillId="0" borderId="36" xfId="0" applyNumberFormat="1" applyFont="1" applyBorder="1" applyAlignment="1" applyProtection="1">
      <alignment horizontal="left" vertical="center" wrapText="1"/>
      <protection locked="0"/>
    </xf>
    <xf numFmtId="0" fontId="0" fillId="0" borderId="14" xfId="0" applyBorder="1" applyAlignment="1" applyProtection="1">
      <alignment vertical="top" wrapText="1"/>
      <protection locked="0"/>
    </xf>
    <xf numFmtId="164" fontId="8" fillId="0" borderId="37" xfId="0" applyNumberFormat="1" applyFont="1" applyBorder="1" applyAlignment="1" applyProtection="1">
      <alignment horizontal="left" vertical="center" wrapText="1"/>
      <protection locked="0"/>
    </xf>
    <xf numFmtId="0" fontId="0" fillId="7" borderId="4" xfId="0" applyFill="1" applyBorder="1" applyAlignment="1" applyProtection="1">
      <alignment vertical="center"/>
      <protection locked="0"/>
    </xf>
    <xf numFmtId="164" fontId="0" fillId="0" borderId="31" xfId="0" applyNumberFormat="1" applyBorder="1" applyAlignment="1" applyProtection="1">
      <alignment horizontal="left" vertical="center" wrapText="1"/>
      <protection locked="0"/>
    </xf>
    <xf numFmtId="0" fontId="0" fillId="7" borderId="14" xfId="0" applyFill="1" applyBorder="1" applyAlignment="1" applyProtection="1">
      <alignment vertical="center" wrapText="1"/>
      <protection locked="0"/>
    </xf>
    <xf numFmtId="164" fontId="8" fillId="7" borderId="37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vertical="center" wrapText="1"/>
      <protection locked="0"/>
    </xf>
    <xf numFmtId="0" fontId="9" fillId="5" borderId="8" xfId="0" applyFont="1" applyFill="1" applyBorder="1" applyAlignment="1" applyProtection="1">
      <alignment horizontal="center" vertical="center" wrapText="1"/>
      <protection locked="0"/>
    </xf>
    <xf numFmtId="164" fontId="10" fillId="8" borderId="3" xfId="0" applyNumberFormat="1" applyFont="1" applyFill="1" applyBorder="1" applyAlignment="1">
      <alignment vertical="center"/>
    </xf>
    <xf numFmtId="164" fontId="10" fillId="4" borderId="13" xfId="0" applyNumberFormat="1" applyFont="1" applyFill="1" applyBorder="1" applyAlignment="1">
      <alignment vertical="center"/>
    </xf>
    <xf numFmtId="0" fontId="11" fillId="0" borderId="0" xfId="0" applyFont="1" applyAlignment="1" applyProtection="1">
      <alignment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vertical="center"/>
      <protection locked="0"/>
    </xf>
    <xf numFmtId="164" fontId="1" fillId="0" borderId="0" xfId="0" applyNumberFormat="1" applyFont="1" applyAlignment="1">
      <alignment vertical="center"/>
    </xf>
    <xf numFmtId="9" fontId="17" fillId="0" borderId="1" xfId="0" applyNumberFormat="1" applyFont="1" applyBorder="1" applyAlignment="1">
      <alignment vertical="center" wrapText="1"/>
    </xf>
    <xf numFmtId="0" fontId="1" fillId="0" borderId="0" xfId="0" applyFont="1" applyAlignment="1" applyProtection="1">
      <alignment vertical="center"/>
      <protection locked="0"/>
    </xf>
    <xf numFmtId="0" fontId="3" fillId="2" borderId="38" xfId="0" applyFont="1" applyFill="1" applyBorder="1" applyAlignment="1" applyProtection="1">
      <alignment vertical="center" wrapText="1"/>
      <protection locked="0"/>
    </xf>
    <xf numFmtId="166" fontId="3" fillId="2" borderId="5" xfId="2" applyFont="1" applyFill="1" applyBorder="1" applyAlignment="1" applyProtection="1">
      <alignment vertical="center" wrapText="1"/>
      <protection locked="0"/>
    </xf>
    <xf numFmtId="0" fontId="3" fillId="2" borderId="35" xfId="0" applyFont="1" applyFill="1" applyBorder="1" applyAlignment="1" applyProtection="1">
      <alignment horizontal="center" vertical="center" wrapText="1"/>
      <protection locked="0"/>
    </xf>
    <xf numFmtId="166" fontId="3" fillId="2" borderId="35" xfId="0" applyNumberFormat="1" applyFont="1" applyFill="1" applyBorder="1" applyAlignment="1" applyProtection="1">
      <alignment horizontal="center" vertical="center" wrapText="1"/>
      <protection locked="0"/>
    </xf>
    <xf numFmtId="0" fontId="10" fillId="10" borderId="0" xfId="0" applyFont="1" applyFill="1" applyAlignment="1" applyProtection="1">
      <alignment horizontal="center" vertical="center" wrapText="1"/>
      <protection locked="0"/>
    </xf>
    <xf numFmtId="9" fontId="17" fillId="0" borderId="39" xfId="0" applyNumberFormat="1" applyFont="1" applyBorder="1" applyAlignment="1">
      <alignment vertical="center" wrapText="1"/>
    </xf>
    <xf numFmtId="9" fontId="26" fillId="0" borderId="36" xfId="3" applyBorder="1" applyAlignment="1" applyProtection="1">
      <alignment vertical="center"/>
    </xf>
    <xf numFmtId="0" fontId="10" fillId="0" borderId="0" xfId="0" applyFont="1" applyAlignment="1">
      <alignment horizontal="center" vertical="center" wrapText="1"/>
    </xf>
    <xf numFmtId="9" fontId="17" fillId="0" borderId="39" xfId="0" applyNumberFormat="1" applyFont="1" applyBorder="1" applyAlignment="1" applyProtection="1">
      <alignment vertical="center" wrapText="1"/>
      <protection locked="0"/>
    </xf>
    <xf numFmtId="0" fontId="7" fillId="0" borderId="40" xfId="0" applyFont="1" applyBorder="1" applyAlignment="1" applyProtection="1">
      <alignment horizontal="left" vertical="center" wrapText="1"/>
      <protection locked="0"/>
    </xf>
    <xf numFmtId="164" fontId="8" fillId="0" borderId="15" xfId="0" applyNumberFormat="1" applyFont="1" applyBorder="1" applyAlignment="1">
      <alignment vertical="center" wrapText="1"/>
    </xf>
    <xf numFmtId="9" fontId="26" fillId="0" borderId="37" xfId="3" applyBorder="1" applyAlignment="1" applyProtection="1">
      <alignment vertical="center"/>
    </xf>
    <xf numFmtId="0" fontId="3" fillId="0" borderId="0" xfId="0" applyFont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164" fontId="0" fillId="7" borderId="35" xfId="0" applyNumberFormat="1" applyFill="1" applyBorder="1" applyAlignment="1">
      <alignment horizontal="center" vertical="center" wrapText="1"/>
    </xf>
    <xf numFmtId="164" fontId="7" fillId="6" borderId="13" xfId="0" applyNumberFormat="1" applyFont="1" applyFill="1" applyBorder="1" applyAlignment="1" applyProtection="1">
      <alignment vertical="center" wrapText="1"/>
      <protection locked="0"/>
    </xf>
    <xf numFmtId="0" fontId="10" fillId="0" borderId="9" xfId="0" applyFont="1" applyBorder="1" applyAlignment="1" applyProtection="1">
      <alignment vertical="center"/>
      <protection locked="0"/>
    </xf>
    <xf numFmtId="164" fontId="0" fillId="7" borderId="36" xfId="0" applyNumberFormat="1" applyFill="1" applyBorder="1" applyAlignment="1">
      <alignment horizontal="center" vertical="center" wrapText="1"/>
    </xf>
    <xf numFmtId="164" fontId="7" fillId="6" borderId="19" xfId="0" applyNumberFormat="1" applyFont="1" applyFill="1" applyBorder="1" applyAlignment="1" applyProtection="1">
      <alignment vertical="center" wrapText="1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164" fontId="0" fillId="0" borderId="5" xfId="0" applyNumberFormat="1" applyBorder="1" applyAlignment="1">
      <alignment horizontal="center" vertical="center" wrapText="1"/>
    </xf>
    <xf numFmtId="164" fontId="7" fillId="6" borderId="7" xfId="0" applyNumberFormat="1" applyFont="1" applyFill="1" applyBorder="1" applyAlignment="1" applyProtection="1">
      <alignment vertical="center" wrapText="1"/>
      <protection locked="0"/>
    </xf>
    <xf numFmtId="164" fontId="0" fillId="0" borderId="34" xfId="0" applyNumberFormat="1" applyBorder="1" applyAlignment="1" applyProtection="1">
      <alignment vertical="center"/>
      <protection locked="0"/>
    </xf>
    <xf numFmtId="0" fontId="0" fillId="0" borderId="34" xfId="0" applyBorder="1" applyAlignment="1" applyProtection="1">
      <alignment vertical="center"/>
      <protection locked="0"/>
    </xf>
    <xf numFmtId="164" fontId="0" fillId="0" borderId="1" xfId="0" applyNumberFormat="1" applyBorder="1" applyAlignment="1">
      <alignment horizontal="center" vertical="center" wrapText="1"/>
    </xf>
    <xf numFmtId="164" fontId="7" fillId="6" borderId="12" xfId="0" applyNumberFormat="1" applyFont="1" applyFill="1" applyBorder="1" applyAlignment="1" applyProtection="1">
      <alignment vertical="center" wrapText="1"/>
      <protection locked="0"/>
    </xf>
    <xf numFmtId="164" fontId="0" fillId="0" borderId="16" xfId="0" applyNumberFormat="1" applyBorder="1" applyAlignment="1" applyProtection="1">
      <alignment vertical="center" wrapText="1"/>
      <protection locked="0"/>
    </xf>
    <xf numFmtId="0" fontId="0" fillId="0" borderId="16" xfId="0" applyBorder="1" applyAlignment="1" applyProtection="1">
      <alignment vertical="center" wrapText="1"/>
      <protection locked="0"/>
    </xf>
    <xf numFmtId="164" fontId="0" fillId="0" borderId="15" xfId="0" applyNumberFormat="1" applyBorder="1" applyAlignment="1">
      <alignment horizontal="center" vertical="center" wrapText="1"/>
    </xf>
    <xf numFmtId="164" fontId="7" fillId="6" borderId="17" xfId="0" applyNumberFormat="1" applyFont="1" applyFill="1" applyBorder="1" applyAlignment="1" applyProtection="1">
      <alignment vertical="center" wrapText="1"/>
      <protection locked="0"/>
    </xf>
    <xf numFmtId="0" fontId="9" fillId="5" borderId="0" xfId="0" applyFont="1" applyFill="1" applyAlignment="1" applyProtection="1">
      <alignment vertical="center" wrapText="1"/>
      <protection locked="0"/>
    </xf>
    <xf numFmtId="0" fontId="9" fillId="6" borderId="8" xfId="0" applyFont="1" applyFill="1" applyBorder="1" applyAlignment="1" applyProtection="1">
      <alignment vertical="center" wrapText="1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center" wrapText="1"/>
      <protection locked="0"/>
    </xf>
    <xf numFmtId="164" fontId="8" fillId="7" borderId="31" xfId="0" applyNumberFormat="1" applyFont="1" applyFill="1" applyBorder="1" applyAlignment="1" applyProtection="1">
      <alignment horizontal="left" vertical="center" wrapText="1"/>
      <protection locked="0"/>
    </xf>
    <xf numFmtId="164" fontId="8" fillId="7" borderId="32" xfId="0" applyNumberFormat="1" applyFont="1" applyFill="1" applyBorder="1" applyAlignment="1" applyProtection="1">
      <alignment horizontal="left" vertical="center" wrapText="1"/>
      <protection locked="0"/>
    </xf>
    <xf numFmtId="0" fontId="7" fillId="7" borderId="19" xfId="0" applyFont="1" applyFill="1" applyBorder="1" applyAlignment="1" applyProtection="1">
      <alignment vertical="center" wrapText="1"/>
      <protection locked="0"/>
    </xf>
    <xf numFmtId="164" fontId="8" fillId="7" borderId="33" xfId="0" applyNumberFormat="1" applyFont="1" applyFill="1" applyBorder="1" applyAlignment="1" applyProtection="1">
      <alignment horizontal="left" vertical="center" wrapText="1"/>
      <protection locked="0"/>
    </xf>
    <xf numFmtId="0" fontId="7" fillId="7" borderId="34" xfId="0" applyFont="1" applyFill="1" applyBorder="1" applyAlignment="1" applyProtection="1">
      <alignment vertical="center" wrapText="1"/>
      <protection locked="0"/>
    </xf>
    <xf numFmtId="164" fontId="8" fillId="0" borderId="31" xfId="0" applyNumberFormat="1" applyFont="1" applyBorder="1" applyAlignment="1" applyProtection="1">
      <alignment horizontal="left" vertical="center" wrapText="1"/>
      <protection locked="0"/>
    </xf>
    <xf numFmtId="0" fontId="7" fillId="0" borderId="19" xfId="0" applyFont="1" applyBorder="1" applyAlignment="1" applyProtection="1">
      <alignment vertical="center" wrapText="1"/>
      <protection locked="0"/>
    </xf>
    <xf numFmtId="0" fontId="7" fillId="0" borderId="34" xfId="0" applyFont="1" applyBorder="1" applyAlignment="1" applyProtection="1">
      <alignment vertical="center" wrapText="1"/>
      <protection locked="0"/>
    </xf>
    <xf numFmtId="164" fontId="7" fillId="7" borderId="13" xfId="0" applyNumberFormat="1" applyFont="1" applyFill="1" applyBorder="1" applyAlignment="1">
      <alignment vertical="center"/>
    </xf>
    <xf numFmtId="0" fontId="7" fillId="7" borderId="19" xfId="0" applyFont="1" applyFill="1" applyBorder="1" applyAlignment="1" applyProtection="1">
      <alignment vertical="center"/>
      <protection locked="0"/>
    </xf>
    <xf numFmtId="0" fontId="7" fillId="7" borderId="34" xfId="0" applyFont="1" applyFill="1" applyBorder="1" applyAlignment="1" applyProtection="1">
      <alignment vertical="center"/>
      <protection locked="0"/>
    </xf>
    <xf numFmtId="164" fontId="0" fillId="0" borderId="35" xfId="0" applyNumberFormat="1" applyBorder="1" applyAlignment="1" applyProtection="1">
      <alignment horizontal="center" vertical="center" wrapText="1"/>
      <protection locked="0"/>
    </xf>
    <xf numFmtId="164" fontId="7" fillId="0" borderId="13" xfId="0" applyNumberFormat="1" applyFont="1" applyBorder="1" applyAlignment="1" applyProtection="1">
      <alignment vertical="center"/>
      <protection locked="0"/>
    </xf>
    <xf numFmtId="0" fontId="7" fillId="0" borderId="19" xfId="0" applyFont="1" applyBorder="1" applyAlignment="1" applyProtection="1">
      <alignment vertical="center"/>
      <protection locked="0"/>
    </xf>
    <xf numFmtId="0" fontId="7" fillId="0" borderId="34" xfId="0" applyFont="1" applyBorder="1" applyAlignment="1" applyProtection="1">
      <alignment vertical="center"/>
      <protection locked="0"/>
    </xf>
    <xf numFmtId="164" fontId="8" fillId="7" borderId="35" xfId="0" applyNumberFormat="1" applyFont="1" applyFill="1" applyBorder="1" applyAlignment="1" applyProtection="1">
      <alignment horizontal="left" vertical="top"/>
      <protection locked="0"/>
    </xf>
    <xf numFmtId="164" fontId="8" fillId="7" borderId="36" xfId="0" applyNumberFormat="1" applyFont="1" applyFill="1" applyBorder="1" applyAlignment="1" applyProtection="1">
      <alignment wrapText="1"/>
      <protection locked="0"/>
    </xf>
    <xf numFmtId="164" fontId="8" fillId="7" borderId="37" xfId="0" applyNumberFormat="1" applyFont="1" applyFill="1" applyBorder="1" applyProtection="1">
      <protection locked="0"/>
    </xf>
    <xf numFmtId="0" fontId="10" fillId="4" borderId="1" xfId="0" applyFont="1" applyFill="1" applyBorder="1" applyAlignment="1" applyProtection="1">
      <alignment horizontal="center" vertical="center" wrapText="1"/>
      <protection locked="0"/>
    </xf>
    <xf numFmtId="164" fontId="7" fillId="0" borderId="0" xfId="0" applyNumberFormat="1" applyFont="1" applyAlignment="1">
      <alignment vertical="center" wrapText="1"/>
    </xf>
    <xf numFmtId="164" fontId="10" fillId="0" borderId="0" xfId="0" applyNumberFormat="1" applyFont="1" applyAlignment="1">
      <alignment vertical="center"/>
    </xf>
    <xf numFmtId="0" fontId="12" fillId="0" borderId="0" xfId="0" applyFont="1" applyAlignment="1" applyProtection="1">
      <alignment horizontal="center" wrapText="1"/>
      <protection locked="0"/>
    </xf>
    <xf numFmtId="164" fontId="0" fillId="0" borderId="0" xfId="0" applyNumberFormat="1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12" fillId="0" borderId="0" xfId="0" applyFont="1" applyProtection="1">
      <protection locked="0"/>
    </xf>
    <xf numFmtId="164" fontId="1" fillId="0" borderId="0" xfId="0" applyNumberFormat="1" applyFont="1"/>
    <xf numFmtId="0" fontId="15" fillId="0" borderId="0" xfId="0" applyFont="1" applyProtection="1">
      <protection locked="0"/>
    </xf>
    <xf numFmtId="166" fontId="3" fillId="2" borderId="18" xfId="2" applyFont="1" applyFill="1" applyBorder="1" applyAlignment="1" applyProtection="1">
      <alignment vertical="center" wrapText="1"/>
      <protection locked="0"/>
    </xf>
    <xf numFmtId="0" fontId="0" fillId="10" borderId="0" xfId="0" applyFill="1" applyAlignment="1" applyProtection="1">
      <alignment horizontal="left" vertical="center" wrapText="1"/>
      <protection locked="0"/>
    </xf>
    <xf numFmtId="9" fontId="26" fillId="0" borderId="1" xfId="3" applyBorder="1" applyProtection="1"/>
    <xf numFmtId="0" fontId="10" fillId="0" borderId="1" xfId="0" applyFont="1" applyBorder="1" applyAlignment="1" applyProtection="1">
      <alignment horizontal="left" vertical="center" wrapText="1"/>
      <protection locked="0"/>
    </xf>
    <xf numFmtId="164" fontId="10" fillId="0" borderId="18" xfId="0" applyNumberFormat="1" applyFont="1" applyBorder="1" applyAlignment="1" applyProtection="1">
      <alignment vertical="center" wrapText="1"/>
      <protection locked="0"/>
    </xf>
    <xf numFmtId="9" fontId="10" fillId="0" borderId="1" xfId="3" applyFont="1" applyBorder="1" applyAlignment="1" applyProtection="1">
      <alignment vertical="center" wrapText="1"/>
      <protection locked="0"/>
    </xf>
    <xf numFmtId="0" fontId="0" fillId="0" borderId="1" xfId="0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4" fillId="11" borderId="42" xfId="0" applyFont="1" applyFill="1" applyBorder="1"/>
    <xf numFmtId="0" fontId="8" fillId="0" borderId="1" xfId="0" applyFont="1" applyBorder="1" applyAlignment="1">
      <alignment vertical="center" wrapText="1"/>
    </xf>
    <xf numFmtId="0" fontId="24" fillId="0" borderId="3" xfId="0" applyFont="1" applyBorder="1" applyAlignment="1">
      <alignment vertical="center" wrapText="1"/>
    </xf>
    <xf numFmtId="164" fontId="8" fillId="0" borderId="2" xfId="0" applyNumberFormat="1" applyFont="1" applyBorder="1" applyAlignment="1" applyProtection="1">
      <alignment horizontal="left" vertical="center" wrapText="1"/>
      <protection locked="0"/>
    </xf>
    <xf numFmtId="164" fontId="8" fillId="7" borderId="5" xfId="0" applyNumberFormat="1" applyFont="1" applyFill="1" applyBorder="1" applyAlignment="1" applyProtection="1">
      <alignment horizontal="left" vertical="center" wrapText="1"/>
      <protection locked="0"/>
    </xf>
    <xf numFmtId="164" fontId="8" fillId="7" borderId="15" xfId="0" applyNumberFormat="1" applyFont="1" applyFill="1" applyBorder="1" applyAlignment="1" applyProtection="1">
      <alignment horizontal="left" vertical="center" wrapText="1"/>
      <protection locked="0"/>
    </xf>
    <xf numFmtId="164" fontId="7" fillId="7" borderId="19" xfId="0" applyNumberFormat="1" applyFont="1" applyFill="1" applyBorder="1" applyAlignment="1">
      <alignment vertical="center"/>
    </xf>
    <xf numFmtId="164" fontId="8" fillId="0" borderId="44" xfId="0" applyNumberFormat="1" applyFont="1" applyBorder="1" applyAlignment="1" applyProtection="1">
      <alignment horizontal="left" vertical="center" wrapText="1"/>
      <protection locked="0"/>
    </xf>
    <xf numFmtId="164" fontId="8" fillId="7" borderId="36" xfId="0" applyNumberFormat="1" applyFont="1" applyFill="1" applyBorder="1" applyAlignment="1" applyProtection="1">
      <alignment horizontal="left" vertical="top"/>
      <protection locked="0"/>
    </xf>
    <xf numFmtId="164" fontId="7" fillId="7" borderId="7" xfId="0" applyNumberFormat="1" applyFont="1" applyFill="1" applyBorder="1" applyAlignment="1">
      <alignment vertical="center" wrapText="1"/>
    </xf>
    <xf numFmtId="0" fontId="7" fillId="7" borderId="12" xfId="0" applyFont="1" applyFill="1" applyBorder="1" applyAlignment="1" applyProtection="1">
      <alignment vertical="center" wrapText="1"/>
      <protection locked="0"/>
    </xf>
    <xf numFmtId="164" fontId="8" fillId="7" borderId="28" xfId="0" applyNumberFormat="1" applyFont="1" applyFill="1" applyBorder="1" applyAlignment="1" applyProtection="1">
      <alignment horizontal="left" vertical="center" wrapText="1"/>
      <protection locked="0"/>
    </xf>
    <xf numFmtId="0" fontId="7" fillId="7" borderId="17" xfId="0" applyFont="1" applyFill="1" applyBorder="1" applyAlignment="1" applyProtection="1">
      <alignment vertical="center" wrapText="1"/>
      <protection locked="0"/>
    </xf>
    <xf numFmtId="164" fontId="0" fillId="0" borderId="34" xfId="0" applyNumberFormat="1" applyBorder="1" applyAlignment="1" applyProtection="1">
      <alignment horizontal="left" vertical="center" wrapText="1"/>
      <protection locked="0"/>
    </xf>
    <xf numFmtId="164" fontId="8" fillId="7" borderId="45" xfId="0" applyNumberFormat="1" applyFont="1" applyFill="1" applyBorder="1" applyAlignment="1" applyProtection="1">
      <alignment horizontal="left" vertical="center" wrapText="1"/>
      <protection locked="0"/>
    </xf>
    <xf numFmtId="164" fontId="7" fillId="7" borderId="46" xfId="0" applyNumberFormat="1" applyFont="1" applyFill="1" applyBorder="1" applyAlignment="1">
      <alignment vertical="center" wrapText="1"/>
    </xf>
    <xf numFmtId="0" fontId="7" fillId="7" borderId="47" xfId="0" applyFont="1" applyFill="1" applyBorder="1" applyAlignment="1" applyProtection="1">
      <alignment vertical="center" wrapText="1"/>
      <protection locked="0"/>
    </xf>
    <xf numFmtId="0" fontId="7" fillId="7" borderId="48" xfId="0" applyFont="1" applyFill="1" applyBorder="1" applyAlignment="1" applyProtection="1">
      <alignment vertical="center" wrapText="1"/>
      <protection locked="0"/>
    </xf>
    <xf numFmtId="164" fontId="0" fillId="0" borderId="1" xfId="0" applyNumberFormat="1" applyBorder="1" applyAlignment="1" applyProtection="1">
      <alignment horizontal="left" vertical="center" wrapText="1"/>
      <protection locked="0"/>
    </xf>
    <xf numFmtId="164" fontId="0" fillId="0" borderId="11" xfId="0" applyNumberFormat="1" applyBorder="1" applyAlignment="1" applyProtection="1">
      <alignment horizontal="left" vertical="center" wrapText="1"/>
      <protection locked="0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0" fontId="7" fillId="4" borderId="1" xfId="0" applyFont="1" applyFill="1" applyBorder="1" applyAlignment="1" applyProtection="1">
      <alignment horizontal="center" vertical="center" wrapText="1"/>
      <protection locked="0"/>
    </xf>
    <xf numFmtId="0" fontId="7" fillId="4" borderId="2" xfId="0" applyFont="1" applyFill="1" applyBorder="1" applyAlignment="1" applyProtection="1">
      <alignment horizontal="center" vertical="center" wrapText="1"/>
      <protection locked="0"/>
    </xf>
    <xf numFmtId="0" fontId="9" fillId="5" borderId="3" xfId="0" applyFont="1" applyFill="1" applyBorder="1" applyAlignment="1" applyProtection="1">
      <alignment horizontal="center" vertical="center" wrapText="1"/>
      <protection locked="0"/>
    </xf>
    <xf numFmtId="0" fontId="0" fillId="7" borderId="21" xfId="0" applyFill="1" applyBorder="1" applyAlignment="1" applyProtection="1">
      <alignment horizontal="left" vertical="center" wrapText="1"/>
      <protection locked="0"/>
    </xf>
    <xf numFmtId="0" fontId="0" fillId="7" borderId="11" xfId="0" applyFill="1" applyBorder="1" applyAlignment="1" applyProtection="1">
      <alignment horizontal="left" vertical="center" wrapText="1"/>
      <protection locked="0"/>
    </xf>
    <xf numFmtId="0" fontId="0" fillId="7" borderId="16" xfId="0" applyFill="1" applyBorder="1" applyAlignment="1" applyProtection="1">
      <alignment horizontal="left" vertical="center" wrapText="1"/>
      <protection locked="0"/>
    </xf>
    <xf numFmtId="0" fontId="0" fillId="7" borderId="6" xfId="0" applyFill="1" applyBorder="1" applyAlignment="1" applyProtection="1">
      <alignment horizontal="left" vertical="center" wrapText="1"/>
      <protection locked="0"/>
    </xf>
    <xf numFmtId="0" fontId="8" fillId="7" borderId="6" xfId="0" applyFont="1" applyFill="1" applyBorder="1" applyAlignment="1" applyProtection="1">
      <alignment horizontal="left" vertical="center" wrapText="1"/>
      <protection locked="0"/>
    </xf>
    <xf numFmtId="0" fontId="0" fillId="0" borderId="34" xfId="0" applyBorder="1" applyAlignment="1" applyProtection="1">
      <alignment horizontal="left" vertical="center" wrapText="1"/>
      <protection locked="0"/>
    </xf>
    <xf numFmtId="0" fontId="0" fillId="0" borderId="11" xfId="0" applyBorder="1" applyAlignment="1" applyProtection="1">
      <alignment horizontal="left" vertical="center" wrapText="1"/>
      <protection locked="0"/>
    </xf>
    <xf numFmtId="0" fontId="0" fillId="0" borderId="13" xfId="0" applyBorder="1" applyAlignment="1" applyProtection="1">
      <alignment horizontal="left" vertical="center" wrapText="1"/>
      <protection locked="0"/>
    </xf>
    <xf numFmtId="0" fontId="0" fillId="7" borderId="5" xfId="0" applyFill="1" applyBorder="1" applyAlignment="1" applyProtection="1">
      <alignment horizontal="left" vertical="center" wrapText="1"/>
      <protection locked="0"/>
    </xf>
    <xf numFmtId="0" fontId="0" fillId="7" borderId="1" xfId="0" applyFill="1" applyBorder="1" applyAlignment="1" applyProtection="1">
      <alignment horizontal="left" vertical="center" wrapText="1"/>
      <protection locked="0"/>
    </xf>
    <xf numFmtId="0" fontId="0" fillId="7" borderId="15" xfId="0" applyFill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9" fillId="0" borderId="30" xfId="0" applyFont="1" applyBorder="1" applyAlignment="1" applyProtection="1">
      <alignment horizontal="left" vertical="top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164" fontId="7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24" xfId="0" applyBorder="1" applyAlignment="1" applyProtection="1">
      <alignment horizontal="center" vertical="center" wrapText="1"/>
      <protection locked="0"/>
    </xf>
    <xf numFmtId="0" fontId="0" fillId="0" borderId="43" xfId="0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 wrapText="1"/>
      <protection locked="0"/>
    </xf>
    <xf numFmtId="0" fontId="0" fillId="0" borderId="18" xfId="0" applyBorder="1" applyAlignment="1" applyProtection="1">
      <alignment horizontal="center" vertical="center" wrapText="1"/>
      <protection locked="0"/>
    </xf>
    <xf numFmtId="164" fontId="7" fillId="0" borderId="3" xfId="0" applyNumberFormat="1" applyFont="1" applyBorder="1" applyAlignment="1">
      <alignment horizontal="center" vertical="center" wrapText="1"/>
    </xf>
    <xf numFmtId="164" fontId="7" fillId="0" borderId="8" xfId="0" applyNumberFormat="1" applyFont="1" applyBorder="1" applyAlignment="1">
      <alignment horizontal="center" vertical="center" wrapText="1"/>
    </xf>
    <xf numFmtId="164" fontId="7" fillId="0" borderId="18" xfId="0" applyNumberFormat="1" applyFont="1" applyBorder="1" applyAlignment="1">
      <alignment horizontal="center" vertical="center" wrapText="1"/>
    </xf>
    <xf numFmtId="0" fontId="18" fillId="0" borderId="0" xfId="0" applyFont="1" applyAlignment="1" applyProtection="1">
      <alignment vertical="center" wrapText="1"/>
      <protection locked="0"/>
    </xf>
    <xf numFmtId="0" fontId="27" fillId="2" borderId="0" xfId="0" applyFont="1" applyFill="1" applyAlignment="1" applyProtection="1">
      <alignment horizontal="center" vertical="center" wrapText="1"/>
      <protection locked="0"/>
    </xf>
    <xf numFmtId="0" fontId="7" fillId="4" borderId="3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164" fontId="7" fillId="6" borderId="1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left" vertical="center" wrapText="1"/>
      <protection locked="0"/>
    </xf>
    <xf numFmtId="0" fontId="0" fillId="0" borderId="15" xfId="0" applyBorder="1" applyAlignment="1" applyProtection="1">
      <alignment horizontal="left" vertical="center" wrapText="1"/>
      <protection locked="0"/>
    </xf>
    <xf numFmtId="0" fontId="8" fillId="7" borderId="5" xfId="0" applyFont="1" applyFill="1" applyBorder="1" applyAlignment="1" applyProtection="1">
      <alignment horizontal="left" vertical="center" wrapText="1"/>
      <protection locked="0"/>
    </xf>
    <xf numFmtId="164" fontId="7" fillId="6" borderId="11" xfId="0" applyNumberFormat="1" applyFont="1" applyFill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164" fontId="7" fillId="6" borderId="13" xfId="0" applyNumberFormat="1" applyFont="1" applyFill="1" applyBorder="1" applyAlignment="1" applyProtection="1">
      <alignment horizontal="center" vertical="center"/>
      <protection locked="0"/>
    </xf>
    <xf numFmtId="0" fontId="19" fillId="0" borderId="1" xfId="0" applyFont="1" applyBorder="1" applyAlignment="1" applyProtection="1">
      <alignment horizontal="left" vertical="top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0" fillId="7" borderId="41" xfId="0" applyFill="1" applyBorder="1" applyAlignment="1" applyProtection="1">
      <alignment horizontal="left" vertical="top" wrapText="1"/>
      <protection locked="0"/>
    </xf>
    <xf numFmtId="0" fontId="8" fillId="7" borderId="1" xfId="0" applyFont="1" applyFill="1" applyBorder="1" applyAlignment="1" applyProtection="1">
      <alignment horizontal="left" vertical="center" wrapText="1"/>
      <protection locked="0"/>
    </xf>
    <xf numFmtId="0" fontId="8" fillId="7" borderId="15" xfId="0" applyFont="1" applyFill="1" applyBorder="1" applyAlignment="1" applyProtection="1">
      <alignment horizontal="left" vertical="center" wrapText="1"/>
      <protection locked="0"/>
    </xf>
    <xf numFmtId="0" fontId="0" fillId="0" borderId="41" xfId="0" applyBorder="1" applyAlignment="1" applyProtection="1">
      <alignment horizontal="left" vertical="top" wrapText="1"/>
      <protection locked="0"/>
    </xf>
    <xf numFmtId="0" fontId="8" fillId="0" borderId="5" xfId="0" applyFont="1" applyBorder="1" applyAlignment="1" applyProtection="1">
      <alignment horizontal="left" vertical="center" wrapText="1"/>
      <protection locked="0"/>
    </xf>
    <xf numFmtId="0" fontId="0" fillId="7" borderId="6" xfId="0" applyFill="1" applyBorder="1" applyAlignment="1" applyProtection="1">
      <alignment horizontal="left" vertical="top"/>
      <protection locked="0"/>
    </xf>
    <xf numFmtId="0" fontId="0" fillId="7" borderId="5" xfId="0" applyFill="1" applyBorder="1" applyAlignment="1" applyProtection="1">
      <alignment horizontal="left" vertical="top"/>
      <protection locked="0"/>
    </xf>
    <xf numFmtId="0" fontId="0" fillId="7" borderId="11" xfId="0" applyFill="1" applyBorder="1" applyAlignment="1" applyProtection="1">
      <alignment horizontal="left" wrapText="1"/>
      <protection locked="0"/>
    </xf>
    <xf numFmtId="0" fontId="0" fillId="7" borderId="1" xfId="0" applyFill="1" applyBorder="1" applyAlignment="1" applyProtection="1">
      <alignment horizontal="left" wrapText="1"/>
      <protection locked="0"/>
    </xf>
    <xf numFmtId="0" fontId="12" fillId="0" borderId="1" xfId="0" applyFont="1" applyBorder="1" applyAlignment="1" applyProtection="1">
      <alignment horizontal="center" wrapText="1"/>
      <protection locked="0"/>
    </xf>
    <xf numFmtId="0" fontId="0" fillId="7" borderId="11" xfId="0" applyFill="1" applyBorder="1" applyAlignment="1" applyProtection="1">
      <alignment horizontal="left" vertical="top"/>
      <protection locked="0"/>
    </xf>
    <xf numFmtId="0" fontId="0" fillId="7" borderId="1" xfId="0" applyFill="1" applyBorder="1" applyAlignment="1" applyProtection="1">
      <alignment horizontal="left" vertical="top"/>
      <protection locked="0"/>
    </xf>
    <xf numFmtId="166" fontId="26" fillId="0" borderId="1" xfId="2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166" fontId="26" fillId="0" borderId="24" xfId="2" applyBorder="1" applyAlignment="1" applyProtection="1">
      <alignment horizontal="center" vertical="center" wrapText="1"/>
      <protection locked="0"/>
    </xf>
    <xf numFmtId="166" fontId="26" fillId="0" borderId="43" xfId="2" applyBorder="1" applyAlignment="1" applyProtection="1">
      <alignment horizontal="center" vertical="center" wrapText="1"/>
      <protection locked="0"/>
    </xf>
    <xf numFmtId="166" fontId="26" fillId="0" borderId="11" xfId="2" applyBorder="1" applyAlignment="1" applyProtection="1">
      <alignment horizontal="center" vertical="center" wrapText="1"/>
      <protection locked="0"/>
    </xf>
    <xf numFmtId="9" fontId="13" fillId="0" borderId="1" xfId="0" applyNumberFormat="1" applyFont="1" applyBorder="1" applyAlignment="1" applyProtection="1">
      <alignment horizontal="center" vertical="center" wrapText="1"/>
      <protection locked="0"/>
    </xf>
  </cellXfs>
  <cellStyles count="4">
    <cellStyle name="Migliaia" xfId="1" builtinId="3"/>
    <cellStyle name="Normale" xfId="0" builtinId="0"/>
    <cellStyle name="Percentuale" xfId="3" builtinId="5"/>
    <cellStyle name="Valuta" xfId="2" builtinId="4"/>
  </cellStyles>
  <dxfs count="3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numFmt numFmtId="1" formatCode="0"/>
      <fill>
        <patternFill>
          <bgColor rgb="FFC5E0B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6100"/>
      <rgbColor rgb="FF00000A"/>
      <rgbColor rgb="FF808000"/>
      <rgbColor rgb="FF800080"/>
      <rgbColor rgb="FF008080"/>
      <rgbColor rgb="FFD0CECE"/>
      <rgbColor rgb="FF808080"/>
      <rgbColor rgb="FF8FAADC"/>
      <rgbColor rgb="FF993366"/>
      <rgbColor rgb="FFF9FCFD"/>
      <rgbColor rgb="FFC5E0B4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AFABAB"/>
      <rgbColor rgb="FFFFC7CE"/>
      <rgbColor rgb="FF4472C4"/>
      <rgbColor rgb="FF33CCCC"/>
      <rgbColor rgb="FF99CC00"/>
      <rgbColor rgb="FFFFCC00"/>
      <rgbColor rgb="FFFF9900"/>
      <rgbColor rgb="FFFF6600"/>
      <rgbColor rgb="FF666699"/>
      <rgbColor rgb="FFA6A6A6"/>
      <rgbColor rgb="FF053365"/>
      <rgbColor rgb="FF339966"/>
      <rgbColor rgb="FF003300"/>
      <rgbColor rgb="FF333300"/>
      <rgbColor rgb="FF993300"/>
      <rgbColor rgb="FF993366"/>
      <rgbColor rgb="FF333399"/>
      <rgbColor rgb="FF333F5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723960</xdr:colOff>
      <xdr:row>0</xdr:row>
      <xdr:rowOff>0</xdr:rowOff>
    </xdr:from>
    <xdr:to>
      <xdr:col>5</xdr:col>
      <xdr:colOff>262080</xdr:colOff>
      <xdr:row>8</xdr:row>
      <xdr:rowOff>27720</xdr:rowOff>
    </xdr:to>
    <xdr:pic>
      <xdr:nvPicPr>
        <xdr:cNvPr id="2" name="Immagine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919240" y="0"/>
          <a:ext cx="9959760" cy="155160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4</xdr:col>
      <xdr:colOff>3048120</xdr:colOff>
      <xdr:row>2</xdr:row>
      <xdr:rowOff>163440</xdr:rowOff>
    </xdr:from>
    <xdr:to>
      <xdr:col>5</xdr:col>
      <xdr:colOff>1115640</xdr:colOff>
      <xdr:row>6</xdr:row>
      <xdr:rowOff>122400</xdr:rowOff>
    </xdr:to>
    <xdr:pic>
      <xdr:nvPicPr>
        <xdr:cNvPr id="3" name="Immagin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1979360" y="544320"/>
          <a:ext cx="1753200" cy="7210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723960</xdr:colOff>
      <xdr:row>0</xdr:row>
      <xdr:rowOff>0</xdr:rowOff>
    </xdr:from>
    <xdr:to>
      <xdr:col>4</xdr:col>
      <xdr:colOff>3305160</xdr:colOff>
      <xdr:row>8</xdr:row>
      <xdr:rowOff>27720</xdr:rowOff>
    </xdr:to>
    <xdr:pic>
      <xdr:nvPicPr>
        <xdr:cNvPr id="2" name="Immagine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848680" y="0"/>
          <a:ext cx="10082520" cy="155160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4</xdr:col>
      <xdr:colOff>2840040</xdr:colOff>
      <xdr:row>2</xdr:row>
      <xdr:rowOff>104040</xdr:rowOff>
    </xdr:from>
    <xdr:to>
      <xdr:col>5</xdr:col>
      <xdr:colOff>380520</xdr:colOff>
      <xdr:row>6</xdr:row>
      <xdr:rowOff>69120</xdr:rowOff>
    </xdr:to>
    <xdr:pic>
      <xdr:nvPicPr>
        <xdr:cNvPr id="3" name="Immagin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2466080" y="484920"/>
          <a:ext cx="1638720" cy="7272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1194120</xdr:colOff>
      <xdr:row>0</xdr:row>
      <xdr:rowOff>117360</xdr:rowOff>
    </xdr:from>
    <xdr:to>
      <xdr:col>4</xdr:col>
      <xdr:colOff>1621800</xdr:colOff>
      <xdr:row>7</xdr:row>
      <xdr:rowOff>97560</xdr:rowOff>
    </xdr:to>
    <xdr:pic>
      <xdr:nvPicPr>
        <xdr:cNvPr id="4" name="Immagine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3439440" y="117360"/>
          <a:ext cx="8633880" cy="131364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4</xdr:col>
      <xdr:colOff>1047600</xdr:colOff>
      <xdr:row>2</xdr:row>
      <xdr:rowOff>81720</xdr:rowOff>
    </xdr:from>
    <xdr:to>
      <xdr:col>4</xdr:col>
      <xdr:colOff>2467440</xdr:colOff>
      <xdr:row>6</xdr:row>
      <xdr:rowOff>46800</xdr:rowOff>
    </xdr:to>
    <xdr:pic>
      <xdr:nvPicPr>
        <xdr:cNvPr id="5" name="Immagine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1499120" y="462600"/>
          <a:ext cx="1419840" cy="727200"/>
        </a:xfrm>
        <a:prstGeom prst="rect">
          <a:avLst/>
        </a:prstGeom>
        <a:ln w="0"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id="1" name="Tabella2" displayName="Tabella2" ref="D3:D5" totalsRowShown="0">
  <autoFilter ref="D3:D5"/>
  <tableColumns count="1">
    <tableColumn id="1" name="voci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ella3" displayName="Tabella3" ref="D8:D12" totalsRowShown="0">
  <autoFilter ref="D8:D12"/>
  <tableColumns count="1">
    <tableColumn id="1" name="voci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Tabella5" displayName="Tabella5" ref="D15:D21" totalsRowShown="0">
  <autoFilter ref="D15:D21"/>
  <tableColumns count="1">
    <tableColumn id="1" name="voci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MJ111"/>
  <sheetViews>
    <sheetView showGridLines="0" topLeftCell="C48" zoomScale="60" zoomScaleNormal="60" workbookViewId="0">
      <selection activeCell="J59" sqref="J59"/>
    </sheetView>
  </sheetViews>
  <sheetFormatPr defaultColWidth="8.85546875" defaultRowHeight="15" x14ac:dyDescent="0.25"/>
  <cols>
    <col min="1" max="1" width="8.85546875" style="2"/>
    <col min="2" max="2" width="22.28515625" style="2" customWidth="1"/>
    <col min="3" max="3" width="24.42578125" style="2" customWidth="1"/>
    <col min="4" max="4" width="71.140625" style="3" customWidth="1"/>
    <col min="5" max="5" width="52.28515625" style="3" customWidth="1"/>
    <col min="6" max="6" width="30.7109375" style="3" customWidth="1"/>
    <col min="7" max="7" width="26.7109375" style="3" customWidth="1"/>
    <col min="8" max="8" width="29.7109375" style="3" customWidth="1"/>
    <col min="9" max="9" width="25.7109375" style="3" customWidth="1"/>
    <col min="10" max="10" width="18.7109375" style="2" customWidth="1"/>
    <col min="11" max="1024" width="8.85546875" style="2"/>
  </cols>
  <sheetData>
    <row r="3" spans="2:12" x14ac:dyDescent="0.25">
      <c r="H3" s="2"/>
      <c r="I3" s="2"/>
    </row>
    <row r="4" spans="2:12" x14ac:dyDescent="0.25">
      <c r="H4" s="2"/>
      <c r="I4" s="2"/>
    </row>
    <row r="5" spans="2:12" x14ac:dyDescent="0.25">
      <c r="H5" s="2"/>
      <c r="I5" s="2"/>
    </row>
    <row r="6" spans="2:12" x14ac:dyDescent="0.25">
      <c r="H6" s="2"/>
      <c r="I6" s="2"/>
    </row>
    <row r="7" spans="2:12" x14ac:dyDescent="0.25">
      <c r="H7" s="2"/>
      <c r="I7" s="2"/>
    </row>
    <row r="8" spans="2:12" x14ac:dyDescent="0.25">
      <c r="H8" s="2"/>
      <c r="I8" s="2"/>
    </row>
    <row r="9" spans="2:12" s="2" customFormat="1" ht="151.5" customHeight="1" x14ac:dyDescent="0.25">
      <c r="B9" s="273" t="s">
        <v>98</v>
      </c>
      <c r="C9" s="273"/>
      <c r="D9" s="273"/>
      <c r="E9" s="273"/>
      <c r="F9" s="273"/>
      <c r="G9" s="273"/>
      <c r="H9" s="273"/>
      <c r="I9" s="273"/>
    </row>
    <row r="11" spans="2:12" ht="26.25" x14ac:dyDescent="0.25">
      <c r="B11" s="274" t="s">
        <v>0</v>
      </c>
      <c r="C11" s="274"/>
      <c r="D11" s="274"/>
      <c r="E11" s="274"/>
      <c r="F11" s="274"/>
      <c r="G11" s="274"/>
      <c r="H11" s="274"/>
      <c r="I11" s="274"/>
      <c r="J11" s="4"/>
      <c r="K11" s="4"/>
      <c r="L11" s="4"/>
    </row>
    <row r="12" spans="2:12" ht="26.25" x14ac:dyDescent="0.25">
      <c r="B12" s="274" t="s">
        <v>1</v>
      </c>
      <c r="C12" s="274"/>
      <c r="D12" s="274"/>
      <c r="E12" s="274"/>
      <c r="F12" s="274"/>
      <c r="G12" s="274"/>
      <c r="H12" s="274"/>
      <c r="I12" s="274"/>
      <c r="J12" s="4"/>
      <c r="K12" s="4"/>
      <c r="L12" s="4"/>
    </row>
    <row r="14" spans="2:12" ht="41.25" customHeight="1" x14ac:dyDescent="0.25">
      <c r="B14" s="275" t="s">
        <v>2</v>
      </c>
      <c r="C14" s="276" t="s">
        <v>3</v>
      </c>
      <c r="D14" s="277" t="s">
        <v>4</v>
      </c>
      <c r="E14" s="276" t="s">
        <v>5</v>
      </c>
      <c r="F14" s="276"/>
      <c r="G14" s="276"/>
      <c r="H14" s="276"/>
      <c r="I14" s="5" t="s">
        <v>6</v>
      </c>
    </row>
    <row r="15" spans="2:12" ht="52.5" customHeight="1" x14ac:dyDescent="0.25">
      <c r="B15" s="275"/>
      <c r="C15" s="276"/>
      <c r="D15" s="277"/>
      <c r="E15" s="5" t="s">
        <v>7</v>
      </c>
      <c r="F15" s="5" t="s">
        <v>8</v>
      </c>
      <c r="G15" s="5" t="s">
        <v>9</v>
      </c>
      <c r="H15" s="5" t="s">
        <v>10</v>
      </c>
      <c r="I15" s="5" t="s">
        <v>11</v>
      </c>
    </row>
    <row r="16" spans="2:12" s="6" customFormat="1" ht="35.25" customHeight="1" x14ac:dyDescent="0.25">
      <c r="B16" s="7"/>
      <c r="C16" s="8"/>
      <c r="D16" s="9"/>
      <c r="E16" s="10" t="s">
        <v>12</v>
      </c>
      <c r="F16" s="11"/>
      <c r="G16" s="12"/>
      <c r="H16" s="13">
        <f t="shared" ref="H16:H35" si="0">F16*G16</f>
        <v>0</v>
      </c>
      <c r="I16" s="14">
        <f>SUM(H16:H25)</f>
        <v>0</v>
      </c>
    </row>
    <row r="17" spans="2:9" s="6" customFormat="1" ht="39" customHeight="1" x14ac:dyDescent="0.25">
      <c r="B17" s="15"/>
      <c r="C17" s="16"/>
      <c r="D17" s="17" t="s">
        <v>13</v>
      </c>
      <c r="E17" s="18" t="s">
        <v>14</v>
      </c>
      <c r="F17" s="19"/>
      <c r="G17" s="20"/>
      <c r="H17" s="21">
        <f t="shared" si="0"/>
        <v>0</v>
      </c>
      <c r="I17" s="22"/>
    </row>
    <row r="18" spans="2:9" s="6" customFormat="1" ht="39" customHeight="1" x14ac:dyDescent="0.25">
      <c r="B18" s="15"/>
      <c r="C18" s="16"/>
      <c r="D18" s="17"/>
      <c r="E18" s="23" t="s">
        <v>15</v>
      </c>
      <c r="F18" s="24"/>
      <c r="G18" s="25"/>
      <c r="H18" s="21">
        <f t="shared" si="0"/>
        <v>0</v>
      </c>
      <c r="I18" s="22"/>
    </row>
    <row r="19" spans="2:9" s="6" customFormat="1" ht="39" customHeight="1" x14ac:dyDescent="0.25">
      <c r="B19" s="15"/>
      <c r="C19" s="16"/>
      <c r="D19" s="17"/>
      <c r="E19" s="23" t="s">
        <v>16</v>
      </c>
      <c r="F19" s="24"/>
      <c r="G19" s="25"/>
      <c r="H19" s="21">
        <f t="shared" si="0"/>
        <v>0</v>
      </c>
      <c r="I19" s="22"/>
    </row>
    <row r="20" spans="2:9" s="6" customFormat="1" ht="39" customHeight="1" x14ac:dyDescent="0.25">
      <c r="B20" s="15"/>
      <c r="C20" s="16"/>
      <c r="D20" s="17"/>
      <c r="E20" s="23" t="s">
        <v>17</v>
      </c>
      <c r="F20" s="24"/>
      <c r="G20" s="25"/>
      <c r="H20" s="21">
        <f t="shared" si="0"/>
        <v>0</v>
      </c>
      <c r="I20" s="22"/>
    </row>
    <row r="21" spans="2:9" s="6" customFormat="1" ht="39" customHeight="1" x14ac:dyDescent="0.25">
      <c r="B21" s="15"/>
      <c r="C21" s="16"/>
      <c r="D21" s="17"/>
      <c r="E21" s="23" t="s">
        <v>18</v>
      </c>
      <c r="F21" s="24"/>
      <c r="G21" s="25"/>
      <c r="H21" s="21">
        <f t="shared" si="0"/>
        <v>0</v>
      </c>
      <c r="I21" s="22"/>
    </row>
    <row r="22" spans="2:9" s="6" customFormat="1" ht="39" customHeight="1" x14ac:dyDescent="0.25">
      <c r="B22" s="15"/>
      <c r="C22" s="16"/>
      <c r="D22" s="17"/>
      <c r="E22" s="23" t="s">
        <v>19</v>
      </c>
      <c r="F22" s="24"/>
      <c r="G22" s="25"/>
      <c r="H22" s="21">
        <f t="shared" si="0"/>
        <v>0</v>
      </c>
      <c r="I22" s="22"/>
    </row>
    <row r="23" spans="2:9" s="6" customFormat="1" ht="39" customHeight="1" x14ac:dyDescent="0.25">
      <c r="B23" s="15"/>
      <c r="C23" s="16"/>
      <c r="D23" s="17"/>
      <c r="E23" s="23" t="s">
        <v>20</v>
      </c>
      <c r="F23" s="24"/>
      <c r="G23" s="25"/>
      <c r="H23" s="21">
        <f t="shared" si="0"/>
        <v>0</v>
      </c>
      <c r="I23" s="22"/>
    </row>
    <row r="24" spans="2:9" s="6" customFormat="1" ht="39" customHeight="1" x14ac:dyDescent="0.25">
      <c r="B24" s="15"/>
      <c r="C24" s="16"/>
      <c r="D24" s="17"/>
      <c r="E24" s="23" t="s">
        <v>21</v>
      </c>
      <c r="F24" s="24"/>
      <c r="G24" s="25"/>
      <c r="H24" s="21">
        <f t="shared" si="0"/>
        <v>0</v>
      </c>
      <c r="I24" s="22"/>
    </row>
    <row r="25" spans="2:9" s="6" customFormat="1" ht="39" customHeight="1" x14ac:dyDescent="0.25">
      <c r="B25" s="15"/>
      <c r="C25" s="16"/>
      <c r="D25" s="17"/>
      <c r="E25" s="26" t="s">
        <v>22</v>
      </c>
      <c r="F25" s="24"/>
      <c r="G25" s="25"/>
      <c r="H25" s="27">
        <f t="shared" si="0"/>
        <v>0</v>
      </c>
      <c r="I25" s="22"/>
    </row>
    <row r="26" spans="2:9" s="6" customFormat="1" ht="38.25" customHeight="1" x14ac:dyDescent="0.25">
      <c r="B26" s="28">
        <v>1</v>
      </c>
      <c r="C26" s="16" t="s">
        <v>23</v>
      </c>
      <c r="D26" s="9"/>
      <c r="E26" s="10" t="s">
        <v>12</v>
      </c>
      <c r="F26" s="29"/>
      <c r="G26" s="10"/>
      <c r="H26" s="30">
        <f t="shared" si="0"/>
        <v>0</v>
      </c>
      <c r="I26" s="14">
        <f>SUM(H26:H35)</f>
        <v>0</v>
      </c>
    </row>
    <row r="27" spans="2:9" s="6" customFormat="1" ht="45" customHeight="1" x14ac:dyDescent="0.25">
      <c r="B27" s="15"/>
      <c r="C27" s="16"/>
      <c r="D27" s="17" t="s">
        <v>24</v>
      </c>
      <c r="E27" s="18" t="s">
        <v>14</v>
      </c>
      <c r="F27" s="19"/>
      <c r="G27" s="20"/>
      <c r="H27" s="31">
        <f t="shared" si="0"/>
        <v>0</v>
      </c>
      <c r="I27" s="22"/>
    </row>
    <row r="28" spans="2:9" s="6" customFormat="1" ht="45" customHeight="1" x14ac:dyDescent="0.25">
      <c r="B28" s="15"/>
      <c r="C28" s="16"/>
      <c r="D28" s="17"/>
      <c r="E28" s="23" t="s">
        <v>15</v>
      </c>
      <c r="F28" s="24"/>
      <c r="G28" s="25"/>
      <c r="H28" s="31">
        <f t="shared" si="0"/>
        <v>0</v>
      </c>
      <c r="I28" s="22"/>
    </row>
    <row r="29" spans="2:9" s="6" customFormat="1" ht="45" customHeight="1" x14ac:dyDescent="0.25">
      <c r="B29" s="15"/>
      <c r="C29" s="16"/>
      <c r="D29" s="17"/>
      <c r="E29" s="23" t="s">
        <v>16</v>
      </c>
      <c r="F29" s="24"/>
      <c r="G29" s="25"/>
      <c r="H29" s="31">
        <f t="shared" si="0"/>
        <v>0</v>
      </c>
      <c r="I29" s="22"/>
    </row>
    <row r="30" spans="2:9" s="6" customFormat="1" ht="45" customHeight="1" x14ac:dyDescent="0.25">
      <c r="B30" s="15"/>
      <c r="C30" s="16"/>
      <c r="D30" s="17"/>
      <c r="E30" s="23" t="s">
        <v>17</v>
      </c>
      <c r="F30" s="24"/>
      <c r="G30" s="25"/>
      <c r="H30" s="31">
        <f t="shared" si="0"/>
        <v>0</v>
      </c>
      <c r="I30" s="22"/>
    </row>
    <row r="31" spans="2:9" s="6" customFormat="1" ht="45" customHeight="1" x14ac:dyDescent="0.25">
      <c r="B31" s="15"/>
      <c r="C31" s="16"/>
      <c r="D31" s="17"/>
      <c r="E31" s="23" t="s">
        <v>18</v>
      </c>
      <c r="F31" s="24"/>
      <c r="G31" s="25"/>
      <c r="H31" s="31">
        <f t="shared" si="0"/>
        <v>0</v>
      </c>
      <c r="I31" s="22"/>
    </row>
    <row r="32" spans="2:9" s="6" customFormat="1" ht="45" customHeight="1" x14ac:dyDescent="0.25">
      <c r="B32" s="15"/>
      <c r="C32" s="16"/>
      <c r="D32" s="17"/>
      <c r="E32" s="23" t="s">
        <v>19</v>
      </c>
      <c r="F32" s="24"/>
      <c r="G32" s="25"/>
      <c r="H32" s="31">
        <f t="shared" si="0"/>
        <v>0</v>
      </c>
      <c r="I32" s="22"/>
    </row>
    <row r="33" spans="2:10" s="6" customFormat="1" ht="45" customHeight="1" x14ac:dyDescent="0.25">
      <c r="B33" s="15"/>
      <c r="C33" s="16"/>
      <c r="D33" s="17"/>
      <c r="E33" s="23" t="s">
        <v>20</v>
      </c>
      <c r="F33" s="24"/>
      <c r="G33" s="25"/>
      <c r="H33" s="31">
        <f t="shared" si="0"/>
        <v>0</v>
      </c>
      <c r="I33" s="22"/>
    </row>
    <row r="34" spans="2:10" s="6" customFormat="1" ht="45" customHeight="1" x14ac:dyDescent="0.25">
      <c r="B34" s="15"/>
      <c r="C34" s="16"/>
      <c r="D34" s="17"/>
      <c r="E34" s="23" t="s">
        <v>21</v>
      </c>
      <c r="F34" s="24"/>
      <c r="G34" s="25"/>
      <c r="H34" s="31">
        <f t="shared" si="0"/>
        <v>0</v>
      </c>
      <c r="I34" s="22"/>
    </row>
    <row r="35" spans="2:10" s="6" customFormat="1" ht="33.75" customHeight="1" x14ac:dyDescent="0.25">
      <c r="B35" s="15"/>
      <c r="C35" s="16"/>
      <c r="D35" s="32"/>
      <c r="E35" s="33" t="s">
        <v>22</v>
      </c>
      <c r="F35" s="34"/>
      <c r="G35" s="35"/>
      <c r="H35" s="36">
        <f t="shared" si="0"/>
        <v>0</v>
      </c>
      <c r="I35" s="37"/>
    </row>
    <row r="36" spans="2:10" s="6" customFormat="1" ht="24.75" customHeight="1" thickBot="1" x14ac:dyDescent="0.3">
      <c r="B36" s="38"/>
      <c r="C36" s="278" t="s">
        <v>25</v>
      </c>
      <c r="D36" s="278"/>
      <c r="E36" s="39"/>
      <c r="F36" s="39"/>
      <c r="G36" s="39"/>
      <c r="H36" s="40">
        <f>SUM(H16:H35)</f>
        <v>0</v>
      </c>
      <c r="I36" s="41">
        <f>SUM(I16:I35)</f>
        <v>0</v>
      </c>
      <c r="J36" s="42" t="s">
        <v>26</v>
      </c>
    </row>
    <row r="37" spans="2:10" s="6" customFormat="1" ht="30" customHeight="1" x14ac:dyDescent="0.25">
      <c r="B37" s="43"/>
      <c r="C37" s="44"/>
      <c r="D37" s="157"/>
      <c r="E37" s="279" t="s">
        <v>27</v>
      </c>
      <c r="F37" s="279"/>
      <c r="G37" s="279"/>
      <c r="H37" s="45"/>
      <c r="I37" s="262">
        <f>SUM(H37:H39)</f>
        <v>0</v>
      </c>
    </row>
    <row r="38" spans="2:10" s="6" customFormat="1" ht="33.75" customHeight="1" x14ac:dyDescent="0.25">
      <c r="B38" s="46"/>
      <c r="C38" s="47"/>
      <c r="D38" s="159" t="s">
        <v>28</v>
      </c>
      <c r="E38" s="280" t="s">
        <v>14</v>
      </c>
      <c r="F38" s="280"/>
      <c r="G38" s="280"/>
      <c r="H38" s="48"/>
      <c r="I38" s="263"/>
    </row>
    <row r="39" spans="2:10" s="6" customFormat="1" ht="30.75" customHeight="1" thickBot="1" x14ac:dyDescent="0.3">
      <c r="B39" s="46"/>
      <c r="C39" s="47"/>
      <c r="D39" s="161"/>
      <c r="E39" s="281" t="s">
        <v>15</v>
      </c>
      <c r="F39" s="281"/>
      <c r="G39" s="281"/>
      <c r="H39" s="264"/>
      <c r="I39" s="265"/>
    </row>
    <row r="40" spans="2:10" s="6" customFormat="1" ht="33" customHeight="1" x14ac:dyDescent="0.25">
      <c r="B40" s="46"/>
      <c r="C40" s="47"/>
      <c r="D40" s="157"/>
      <c r="E40" s="282" t="s">
        <v>27</v>
      </c>
      <c r="F40" s="282"/>
      <c r="G40" s="282"/>
      <c r="H40" s="158"/>
      <c r="I40" s="268">
        <f>SUM(H40:H42)</f>
        <v>0</v>
      </c>
    </row>
    <row r="41" spans="2:10" s="6" customFormat="1" ht="32.25" customHeight="1" x14ac:dyDescent="0.25">
      <c r="B41" s="46"/>
      <c r="C41" s="47" t="s">
        <v>29</v>
      </c>
      <c r="D41" s="159" t="s">
        <v>30</v>
      </c>
      <c r="E41" s="280" t="s">
        <v>31</v>
      </c>
      <c r="F41" s="280"/>
      <c r="G41" s="280"/>
      <c r="H41" s="160"/>
      <c r="I41" s="269"/>
    </row>
    <row r="42" spans="2:10" s="6" customFormat="1" ht="35.25" customHeight="1" thickBot="1" x14ac:dyDescent="0.3">
      <c r="B42" s="46"/>
      <c r="C42" s="47"/>
      <c r="D42" s="161"/>
      <c r="E42" s="281" t="s">
        <v>15</v>
      </c>
      <c r="F42" s="281"/>
      <c r="G42" s="281"/>
      <c r="H42" s="162"/>
      <c r="I42" s="270"/>
    </row>
    <row r="43" spans="2:10" s="6" customFormat="1" ht="30.75" customHeight="1" x14ac:dyDescent="0.25">
      <c r="B43" s="46"/>
      <c r="C43" s="47"/>
      <c r="D43" s="169"/>
      <c r="E43" s="283" t="s">
        <v>12</v>
      </c>
      <c r="F43" s="283"/>
      <c r="G43" s="283"/>
      <c r="H43" s="267"/>
      <c r="I43" s="59">
        <f>SUM(H43:H45)</f>
        <v>0</v>
      </c>
    </row>
    <row r="44" spans="2:10" s="6" customFormat="1" ht="44.85" customHeight="1" x14ac:dyDescent="0.25">
      <c r="B44" s="49">
        <v>2</v>
      </c>
      <c r="C44" s="47"/>
      <c r="D44" s="159" t="s">
        <v>32</v>
      </c>
      <c r="E44" s="280" t="s">
        <v>31</v>
      </c>
      <c r="F44" s="280"/>
      <c r="G44" s="280"/>
      <c r="H44" s="48"/>
      <c r="I44" s="61"/>
    </row>
    <row r="45" spans="2:10" s="6" customFormat="1" ht="28.5" customHeight="1" thickBot="1" x14ac:dyDescent="0.3">
      <c r="B45" s="46"/>
      <c r="C45" s="50"/>
      <c r="D45" s="161"/>
      <c r="E45" s="281" t="s">
        <v>15</v>
      </c>
      <c r="F45" s="281"/>
      <c r="G45" s="281"/>
      <c r="H45" s="264"/>
      <c r="I45" s="64"/>
    </row>
    <row r="46" spans="2:10" s="6" customFormat="1" ht="28.5" customHeight="1" x14ac:dyDescent="0.25">
      <c r="B46" s="46"/>
      <c r="C46" s="51"/>
      <c r="D46" s="54"/>
      <c r="E46" s="284" t="s">
        <v>27</v>
      </c>
      <c r="F46" s="284"/>
      <c r="G46" s="284"/>
      <c r="H46" s="266"/>
      <c r="I46" s="52">
        <f>SUM(H46:H48)</f>
        <v>0</v>
      </c>
    </row>
    <row r="47" spans="2:10" s="6" customFormat="1" ht="32.25" customHeight="1" x14ac:dyDescent="0.25">
      <c r="B47" s="46"/>
      <c r="C47" s="53" t="s">
        <v>33</v>
      </c>
      <c r="D47" s="54" t="s">
        <v>34</v>
      </c>
      <c r="E47" s="285" t="s">
        <v>14</v>
      </c>
      <c r="F47" s="285"/>
      <c r="G47" s="285"/>
      <c r="H47" s="55"/>
      <c r="I47" s="56"/>
    </row>
    <row r="48" spans="2:10" s="6" customFormat="1" ht="30.75" customHeight="1" thickBot="1" x14ac:dyDescent="0.3">
      <c r="B48" s="46"/>
      <c r="C48" s="53"/>
      <c r="D48" s="54"/>
      <c r="E48" s="286" t="s">
        <v>15</v>
      </c>
      <c r="F48" s="286"/>
      <c r="G48" s="286"/>
      <c r="H48" s="256"/>
      <c r="I48" s="56"/>
    </row>
    <row r="49" spans="2:13" s="6" customFormat="1" ht="34.5" customHeight="1" x14ac:dyDescent="0.25">
      <c r="B49" s="46"/>
      <c r="C49" s="44"/>
      <c r="D49" s="57"/>
      <c r="E49" s="287" t="s">
        <v>12</v>
      </c>
      <c r="F49" s="287"/>
      <c r="G49" s="287"/>
      <c r="H49" s="257"/>
      <c r="I49" s="59">
        <f>SUM(H49:H53)</f>
        <v>0</v>
      </c>
    </row>
    <row r="50" spans="2:13" s="6" customFormat="1" ht="66.75" customHeight="1" x14ac:dyDescent="0.25">
      <c r="B50" s="46"/>
      <c r="C50" s="47" t="s">
        <v>35</v>
      </c>
      <c r="D50" s="60" t="s">
        <v>36</v>
      </c>
      <c r="E50" s="288">
        <v>2</v>
      </c>
      <c r="F50" s="288"/>
      <c r="G50" s="288"/>
      <c r="H50" s="58"/>
      <c r="I50" s="61"/>
    </row>
    <row r="51" spans="2:13" s="6" customFormat="1" ht="43.5" customHeight="1" x14ac:dyDescent="0.25">
      <c r="B51" s="46"/>
      <c r="C51" s="47"/>
      <c r="D51" s="60"/>
      <c r="E51" s="288" t="s">
        <v>15</v>
      </c>
      <c r="F51" s="288"/>
      <c r="G51" s="288"/>
      <c r="H51" s="58"/>
      <c r="I51" s="61"/>
    </row>
    <row r="52" spans="2:13" s="6" customFormat="1" ht="42.75" customHeight="1" x14ac:dyDescent="0.25">
      <c r="B52" s="46"/>
      <c r="C52" s="47"/>
      <c r="D52" s="60"/>
      <c r="E52" s="288" t="s">
        <v>16</v>
      </c>
      <c r="F52" s="288"/>
      <c r="G52" s="288"/>
      <c r="H52" s="58"/>
      <c r="I52" s="61"/>
    </row>
    <row r="53" spans="2:13" s="6" customFormat="1" ht="36.75" customHeight="1" thickBot="1" x14ac:dyDescent="0.3">
      <c r="B53" s="46"/>
      <c r="C53" s="62"/>
      <c r="D53" s="63"/>
      <c r="E53" s="289" t="s">
        <v>17</v>
      </c>
      <c r="F53" s="289"/>
      <c r="G53" s="289"/>
      <c r="H53" s="258"/>
      <c r="I53" s="64"/>
    </row>
    <row r="54" spans="2:13" s="6" customFormat="1" ht="37.5" customHeight="1" x14ac:dyDescent="0.25">
      <c r="B54" s="15"/>
      <c r="C54" s="65" t="s">
        <v>37</v>
      </c>
      <c r="D54" s="66"/>
      <c r="E54" s="67"/>
      <c r="F54" s="68"/>
      <c r="G54" s="68"/>
      <c r="H54" s="69">
        <f>SUM(H37:H53)</f>
        <v>0</v>
      </c>
      <c r="I54" s="70">
        <f>SUM(I37:I53)</f>
        <v>0</v>
      </c>
      <c r="J54" s="290" t="s">
        <v>38</v>
      </c>
      <c r="K54" s="290"/>
      <c r="L54" s="290"/>
    </row>
    <row r="55" spans="2:13" s="6" customFormat="1" ht="64.5" customHeight="1" x14ac:dyDescent="0.25">
      <c r="B55" s="71">
        <v>3</v>
      </c>
      <c r="C55" s="71" t="s">
        <v>39</v>
      </c>
      <c r="D55" s="72" t="s">
        <v>40</v>
      </c>
      <c r="E55" s="73"/>
      <c r="F55" s="74"/>
      <c r="G55" s="74"/>
      <c r="H55" s="75">
        <f>SUM(H36,H54)</f>
        <v>0</v>
      </c>
      <c r="I55" s="76">
        <f>I54+I36</f>
        <v>0</v>
      </c>
      <c r="J55" s="290" t="s">
        <v>41</v>
      </c>
      <c r="K55" s="290"/>
      <c r="L55" s="290"/>
    </row>
    <row r="56" spans="2:13" s="6" customFormat="1" ht="29.25" customHeight="1" x14ac:dyDescent="0.25">
      <c r="B56" s="77"/>
      <c r="C56" s="78"/>
      <c r="D56" s="79"/>
      <c r="E56" s="79"/>
      <c r="F56" s="79"/>
      <c r="G56" s="79"/>
      <c r="H56" s="80"/>
      <c r="I56" s="81"/>
    </row>
    <row r="57" spans="2:13" s="6" customFormat="1" ht="24.75" customHeight="1" x14ac:dyDescent="0.25">
      <c r="B57" s="77"/>
      <c r="C57" s="82"/>
      <c r="D57" s="79"/>
      <c r="E57" s="79"/>
      <c r="F57" s="79"/>
      <c r="G57" s="79"/>
      <c r="H57" s="80"/>
      <c r="I57" s="81"/>
    </row>
    <row r="58" spans="2:13" s="6" customFormat="1" ht="72.75" customHeight="1" x14ac:dyDescent="0.25">
      <c r="B58" s="291" t="s">
        <v>42</v>
      </c>
      <c r="C58" s="291"/>
      <c r="D58" s="291"/>
      <c r="E58" s="291"/>
      <c r="F58" s="291"/>
      <c r="G58" s="291"/>
      <c r="H58" s="84">
        <v>0.9</v>
      </c>
      <c r="I58" s="85">
        <f>I55*H58</f>
        <v>0</v>
      </c>
      <c r="J58" s="292" t="s">
        <v>43</v>
      </c>
      <c r="K58" s="292"/>
      <c r="L58" s="292"/>
      <c r="M58" s="292"/>
    </row>
    <row r="59" spans="2:13" s="6" customFormat="1" ht="44.25" customHeight="1" x14ac:dyDescent="0.25">
      <c r="B59" s="291" t="s">
        <v>44</v>
      </c>
      <c r="C59" s="291"/>
      <c r="D59" s="291"/>
      <c r="E59" s="291"/>
      <c r="F59" s="291"/>
      <c r="G59" s="291"/>
      <c r="H59" s="86">
        <v>0.1</v>
      </c>
      <c r="I59" s="87">
        <f>I55*H59</f>
        <v>0</v>
      </c>
      <c r="J59" s="88">
        <f>I58-60000</f>
        <v>-60000</v>
      </c>
      <c r="K59" s="89"/>
      <c r="L59" s="89"/>
    </row>
    <row r="60" spans="2:13" s="6" customFormat="1" ht="66" customHeight="1" x14ac:dyDescent="0.25">
      <c r="B60" s="90"/>
      <c r="C60" s="82"/>
      <c r="D60" s="82"/>
      <c r="E60" s="82"/>
      <c r="F60" s="82"/>
      <c r="G60" s="82"/>
      <c r="H60" s="91" t="s">
        <v>45</v>
      </c>
      <c r="I60" s="92">
        <f>IF(J59&gt;0,J59,0)</f>
        <v>0</v>
      </c>
      <c r="J60" s="89"/>
      <c r="K60" s="89"/>
      <c r="L60" s="89"/>
    </row>
    <row r="61" spans="2:13" s="6" customFormat="1" ht="48" customHeight="1" x14ac:dyDescent="0.25">
      <c r="B61" s="93" t="s">
        <v>46</v>
      </c>
      <c r="C61" s="94" t="s">
        <v>47</v>
      </c>
      <c r="D61" s="95" t="s">
        <v>48</v>
      </c>
      <c r="E61" s="95" t="s">
        <v>49</v>
      </c>
      <c r="F61" s="96"/>
      <c r="G61" s="82"/>
      <c r="H61" s="97"/>
      <c r="I61" s="98"/>
      <c r="J61" s="89"/>
      <c r="K61" s="89"/>
      <c r="L61" s="89"/>
    </row>
    <row r="62" spans="2:13" s="6" customFormat="1" ht="53.25" customHeight="1" x14ac:dyDescent="0.25">
      <c r="B62" s="91" t="s">
        <v>50</v>
      </c>
      <c r="C62" s="99">
        <f>SUM(I59:I60)</f>
        <v>0</v>
      </c>
      <c r="D62" s="100" t="e">
        <f>C62/$C$64</f>
        <v>#DIV/0!</v>
      </c>
      <c r="E62" s="101">
        <f>D78</f>
        <v>0</v>
      </c>
      <c r="F62" s="102"/>
      <c r="G62" s="82"/>
      <c r="H62" s="82"/>
    </row>
    <row r="63" spans="2:13" s="6" customFormat="1" ht="34.5" customHeight="1" x14ac:dyDescent="0.25">
      <c r="B63" s="91" t="s">
        <v>51</v>
      </c>
      <c r="C63" s="103">
        <f>IF(I58&gt;60000,60000,I58)</f>
        <v>0</v>
      </c>
      <c r="D63" s="100" t="e">
        <f>C63/$C$64</f>
        <v>#DIV/0!</v>
      </c>
      <c r="E63" s="104"/>
      <c r="F63" s="102"/>
      <c r="G63" s="82"/>
    </row>
    <row r="64" spans="2:13" s="6" customFormat="1" ht="34.5" customHeight="1" x14ac:dyDescent="0.25">
      <c r="B64" s="91" t="s">
        <v>52</v>
      </c>
      <c r="C64" s="103">
        <f>SUM(C62:C63)</f>
        <v>0</v>
      </c>
      <c r="D64" s="100" t="e">
        <f>C64/$C$64</f>
        <v>#DIV/0!</v>
      </c>
      <c r="E64" s="105"/>
      <c r="F64" s="102"/>
      <c r="G64" s="82"/>
    </row>
    <row r="65" spans="2:10" s="6" customFormat="1" ht="34.5" customHeight="1" x14ac:dyDescent="0.25">
      <c r="B65" s="106"/>
      <c r="C65" s="107"/>
      <c r="D65" s="108"/>
      <c r="E65" s="82"/>
      <c r="F65" s="82"/>
      <c r="G65" s="82"/>
    </row>
    <row r="66" spans="2:10" s="6" customFormat="1" ht="34.5" customHeight="1" x14ac:dyDescent="0.25">
      <c r="B66" s="306" t="s">
        <v>53</v>
      </c>
      <c r="C66" s="306"/>
      <c r="D66" s="306"/>
      <c r="E66" s="82"/>
      <c r="F66" s="82"/>
      <c r="G66" s="82"/>
    </row>
    <row r="67" spans="2:10" s="6" customFormat="1" ht="14.25" customHeight="1" x14ac:dyDescent="0.25">
      <c r="B67" s="82"/>
      <c r="C67" s="82"/>
      <c r="D67" s="82"/>
      <c r="E67" s="82"/>
      <c r="F67" s="82"/>
      <c r="G67" s="82"/>
    </row>
    <row r="68" spans="2:10" s="6" customFormat="1" ht="51" customHeight="1" x14ac:dyDescent="0.25">
      <c r="B68" s="276" t="s">
        <v>3</v>
      </c>
      <c r="C68" s="276" t="s">
        <v>4</v>
      </c>
      <c r="D68" s="276" t="s">
        <v>5</v>
      </c>
      <c r="E68" s="276"/>
      <c r="F68" s="276"/>
      <c r="G68" s="276"/>
      <c r="H68" s="1" t="s">
        <v>6</v>
      </c>
      <c r="I68" s="109"/>
      <c r="J68" s="110"/>
    </row>
    <row r="69" spans="2:10" s="6" customFormat="1" ht="34.5" customHeight="1" x14ac:dyDescent="0.25">
      <c r="B69" s="276"/>
      <c r="C69" s="276"/>
      <c r="D69" s="1" t="s">
        <v>7</v>
      </c>
      <c r="E69" s="1" t="s">
        <v>8</v>
      </c>
      <c r="F69" s="1" t="s">
        <v>9</v>
      </c>
      <c r="G69" s="1" t="s">
        <v>10</v>
      </c>
      <c r="H69" s="1" t="s">
        <v>11</v>
      </c>
      <c r="I69" s="109"/>
      <c r="J69" s="110"/>
    </row>
    <row r="70" spans="2:10" s="6" customFormat="1" ht="63" customHeight="1" x14ac:dyDescent="0.25">
      <c r="B70" s="294" t="s">
        <v>54</v>
      </c>
      <c r="C70" s="300" t="s">
        <v>55</v>
      </c>
      <c r="D70" s="18"/>
      <c r="E70" s="111"/>
      <c r="F70" s="18"/>
      <c r="G70" s="31">
        <f>E70*F70</f>
        <v>0</v>
      </c>
      <c r="H70" s="303">
        <f>SUM(G70:G72)</f>
        <v>0</v>
      </c>
      <c r="I70" s="109"/>
      <c r="J70" s="110"/>
    </row>
    <row r="71" spans="2:10" s="6" customFormat="1" ht="63" customHeight="1" x14ac:dyDescent="0.25">
      <c r="B71" s="294"/>
      <c r="C71" s="301"/>
      <c r="D71" s="18"/>
      <c r="E71" s="111"/>
      <c r="F71" s="18"/>
      <c r="G71" s="31">
        <f t="shared" ref="G71:G72" si="1">E71*F71</f>
        <v>0</v>
      </c>
      <c r="H71" s="304"/>
      <c r="I71" s="109"/>
      <c r="J71" s="110"/>
    </row>
    <row r="72" spans="2:10" s="6" customFormat="1" ht="63" customHeight="1" x14ac:dyDescent="0.25">
      <c r="B72" s="294"/>
      <c r="C72" s="302"/>
      <c r="D72" s="18"/>
      <c r="E72" s="111"/>
      <c r="F72" s="18"/>
      <c r="G72" s="31">
        <f t="shared" si="1"/>
        <v>0</v>
      </c>
      <c r="H72" s="305"/>
      <c r="I72" s="109"/>
      <c r="J72" s="110"/>
    </row>
    <row r="73" spans="2:10" s="6" customFormat="1" ht="7.5" customHeight="1" x14ac:dyDescent="0.25">
      <c r="B73" s="294"/>
      <c r="C73" s="18"/>
      <c r="D73" s="113"/>
      <c r="E73" s="114"/>
      <c r="F73" s="113"/>
      <c r="G73" s="115"/>
      <c r="H73" s="116"/>
      <c r="I73" s="109"/>
      <c r="J73" s="110"/>
    </row>
    <row r="74" spans="2:10" s="6" customFormat="1" ht="43.5" customHeight="1" x14ac:dyDescent="0.25">
      <c r="B74" s="294"/>
      <c r="C74" s="295" t="s">
        <v>82</v>
      </c>
      <c r="D74" s="295"/>
      <c r="E74" s="295"/>
      <c r="F74" s="295"/>
      <c r="G74" s="271"/>
      <c r="H74" s="296">
        <f>SUM(G74:G77)</f>
        <v>0</v>
      </c>
      <c r="I74" s="109"/>
      <c r="J74" s="110"/>
    </row>
    <row r="75" spans="2:10" s="6" customFormat="1" ht="43.5" customHeight="1" x14ac:dyDescent="0.25">
      <c r="B75" s="294"/>
      <c r="C75" s="295"/>
      <c r="D75" s="297"/>
      <c r="E75" s="298"/>
      <c r="F75" s="299"/>
      <c r="G75" s="271"/>
      <c r="H75" s="296"/>
      <c r="I75" s="109"/>
      <c r="J75" s="110"/>
    </row>
    <row r="76" spans="2:10" s="6" customFormat="1" ht="43.5" customHeight="1" x14ac:dyDescent="0.25">
      <c r="B76" s="294"/>
      <c r="C76" s="295"/>
      <c r="D76" s="297"/>
      <c r="E76" s="298"/>
      <c r="F76" s="299"/>
      <c r="G76" s="271"/>
      <c r="H76" s="296"/>
      <c r="I76" s="109"/>
      <c r="J76" s="110"/>
    </row>
    <row r="77" spans="2:10" s="6" customFormat="1" ht="43.5" customHeight="1" x14ac:dyDescent="0.25">
      <c r="B77" s="294"/>
      <c r="C77" s="295"/>
      <c r="D77" s="297"/>
      <c r="E77" s="298"/>
      <c r="F77" s="299"/>
      <c r="G77" s="18"/>
      <c r="H77" s="296"/>
      <c r="I77" s="109"/>
      <c r="J77" s="110"/>
    </row>
    <row r="78" spans="2:10" s="6" customFormat="1" ht="34.5" customHeight="1" x14ac:dyDescent="0.25">
      <c r="B78" s="117"/>
      <c r="C78" s="118" t="s">
        <v>56</v>
      </c>
      <c r="D78" s="119">
        <f>SUM(H70,H74)</f>
        <v>0</v>
      </c>
      <c r="E78" s="118" t="s">
        <v>57</v>
      </c>
      <c r="F78" s="83" t="b">
        <f>IF(D78=C62,TRUE(),FALSE())</f>
        <v>1</v>
      </c>
      <c r="G78" s="82"/>
      <c r="H78" s="106"/>
      <c r="I78" s="109"/>
      <c r="J78" s="110"/>
    </row>
    <row r="79" spans="2:10" s="6" customFormat="1" ht="101.25" customHeight="1" x14ac:dyDescent="0.25">
      <c r="B79" s="117"/>
      <c r="C79" s="118" t="s">
        <v>58</v>
      </c>
      <c r="D79" s="120" t="e">
        <f>H70/C62</f>
        <v>#DIV/0!</v>
      </c>
      <c r="E79" s="118" t="s">
        <v>59</v>
      </c>
      <c r="F79" s="121">
        <f>C62-D78</f>
        <v>0</v>
      </c>
      <c r="G79" s="82"/>
      <c r="H79" s="106"/>
      <c r="I79" s="109"/>
      <c r="J79" s="110"/>
    </row>
    <row r="80" spans="2:10" s="6" customFormat="1" ht="59.25" customHeight="1" x14ac:dyDescent="0.25">
      <c r="C80" s="122"/>
      <c r="D80" s="123"/>
      <c r="E80" s="80"/>
      <c r="F80" s="80"/>
      <c r="G80" s="80"/>
      <c r="H80" s="124"/>
      <c r="I80" s="125"/>
    </row>
    <row r="81" spans="2:10" s="6" customFormat="1" ht="15.75" customHeight="1" x14ac:dyDescent="0.25">
      <c r="B81" s="293" t="s">
        <v>60</v>
      </c>
      <c r="C81" s="293"/>
      <c r="D81" s="293"/>
      <c r="E81" s="293"/>
      <c r="F81" s="293"/>
      <c r="G81" s="293"/>
      <c r="H81" s="293"/>
      <c r="I81" s="293"/>
      <c r="J81" s="2"/>
    </row>
    <row r="82" spans="2:10" s="6" customFormat="1" ht="35.25" customHeight="1" x14ac:dyDescent="0.25">
      <c r="B82" s="293"/>
      <c r="C82" s="293"/>
      <c r="D82" s="293"/>
      <c r="E82" s="293"/>
      <c r="F82" s="293"/>
      <c r="G82" s="293"/>
      <c r="H82" s="293"/>
      <c r="I82" s="293"/>
      <c r="J82" s="2"/>
    </row>
    <row r="83" spans="2:10" s="6" customFormat="1" ht="15.75" customHeight="1" x14ac:dyDescent="0.25">
      <c r="B83" s="293"/>
      <c r="C83" s="293"/>
      <c r="D83" s="293"/>
      <c r="E83" s="293"/>
      <c r="F83" s="293"/>
      <c r="G83" s="293"/>
      <c r="H83" s="293"/>
      <c r="I83" s="293"/>
      <c r="J83" s="2"/>
    </row>
    <row r="84" spans="2:10" s="6" customFormat="1" ht="55.5" customHeight="1" x14ac:dyDescent="0.25">
      <c r="B84" s="293"/>
      <c r="C84" s="293"/>
      <c r="D84" s="293"/>
      <c r="E84" s="293"/>
      <c r="F84" s="293"/>
      <c r="G84" s="293"/>
      <c r="H84" s="293"/>
      <c r="I84" s="293"/>
    </row>
    <row r="85" spans="2:10" s="6" customFormat="1" x14ac:dyDescent="0.25">
      <c r="B85" s="293"/>
      <c r="C85" s="293"/>
      <c r="D85" s="293"/>
      <c r="E85" s="293"/>
      <c r="F85" s="293"/>
      <c r="G85" s="293"/>
      <c r="H85" s="293"/>
      <c r="I85" s="293"/>
    </row>
    <row r="86" spans="2:10" s="6" customFormat="1" x14ac:dyDescent="0.25">
      <c r="B86" s="126"/>
      <c r="D86" s="126"/>
      <c r="E86" s="126"/>
      <c r="F86" s="126"/>
      <c r="G86" s="126"/>
    </row>
    <row r="87" spans="2:10" s="6" customFormat="1" ht="61.5" customHeight="1" x14ac:dyDescent="0.25">
      <c r="D87" s="126"/>
      <c r="E87" s="126"/>
      <c r="F87" s="126"/>
      <c r="G87" s="126"/>
      <c r="H87" s="127" t="s">
        <v>61</v>
      </c>
      <c r="I87" s="128"/>
      <c r="J87" s="2"/>
    </row>
    <row r="88" spans="2:10" s="6" customFormat="1" ht="27.75" customHeight="1" x14ac:dyDescent="0.25">
      <c r="D88" s="129"/>
      <c r="E88" s="129"/>
      <c r="F88" s="129"/>
      <c r="G88" s="129"/>
      <c r="H88" s="130" t="s">
        <v>62</v>
      </c>
      <c r="I88" s="126"/>
      <c r="J88" s="2"/>
    </row>
    <row r="89" spans="2:10" s="6" customFormat="1" ht="24.75" customHeight="1" x14ac:dyDescent="0.25">
      <c r="D89" s="129"/>
      <c r="E89" s="129"/>
      <c r="F89" s="129"/>
      <c r="G89" s="129"/>
      <c r="H89" s="2" t="s">
        <v>63</v>
      </c>
      <c r="I89" s="126"/>
      <c r="J89" s="2"/>
    </row>
    <row r="90" spans="2:10" ht="78.75" customHeight="1" x14ac:dyDescent="0.25">
      <c r="B90" s="6"/>
      <c r="C90" s="6"/>
      <c r="D90" s="129"/>
      <c r="E90" s="129"/>
      <c r="F90" s="129"/>
      <c r="G90" s="129"/>
    </row>
    <row r="91" spans="2:10" x14ac:dyDescent="0.25">
      <c r="B91" s="6"/>
      <c r="D91" s="129"/>
      <c r="E91" s="129"/>
      <c r="F91" s="129"/>
      <c r="G91" s="129"/>
      <c r="H91" s="126"/>
      <c r="I91" s="129"/>
      <c r="J91" s="6"/>
    </row>
    <row r="92" spans="2:10" x14ac:dyDescent="0.25">
      <c r="D92" s="129"/>
      <c r="E92" s="129"/>
      <c r="F92" s="129"/>
      <c r="G92" s="129"/>
      <c r="H92" s="129"/>
    </row>
    <row r="96" spans="2:10" s="6" customFormat="1" ht="19.5" customHeight="1" x14ac:dyDescent="0.25">
      <c r="B96" s="2"/>
      <c r="C96" s="2"/>
      <c r="D96" s="3"/>
      <c r="E96" s="3"/>
      <c r="F96" s="3"/>
      <c r="G96" s="3"/>
      <c r="H96" s="3"/>
      <c r="I96" s="3"/>
      <c r="J96" s="2"/>
    </row>
    <row r="97" spans="2:10" s="6" customFormat="1" ht="19.5" customHeight="1" x14ac:dyDescent="0.25">
      <c r="B97" s="2"/>
      <c r="C97" s="2"/>
      <c r="D97" s="3"/>
      <c r="E97" s="3"/>
      <c r="F97" s="3"/>
      <c r="G97" s="3"/>
      <c r="H97" s="3"/>
      <c r="I97" s="3"/>
      <c r="J97" s="2"/>
    </row>
    <row r="98" spans="2:10" s="6" customFormat="1" ht="19.5" customHeight="1" x14ac:dyDescent="0.25">
      <c r="B98" s="2"/>
      <c r="C98" s="2"/>
      <c r="D98" s="3"/>
      <c r="E98" s="3"/>
      <c r="F98" s="3"/>
      <c r="G98" s="3"/>
      <c r="H98" s="3"/>
      <c r="I98" s="3"/>
      <c r="J98" s="2"/>
    </row>
    <row r="99" spans="2:10" s="6" customFormat="1" ht="19.5" customHeight="1" x14ac:dyDescent="0.25">
      <c r="B99" s="2"/>
      <c r="C99" s="2"/>
      <c r="D99" s="3"/>
      <c r="E99" s="3"/>
      <c r="F99" s="3"/>
      <c r="G99" s="3"/>
      <c r="H99" s="3"/>
      <c r="I99" s="3"/>
      <c r="J99" s="2"/>
    </row>
    <row r="100" spans="2:10" s="6" customFormat="1" ht="19.5" customHeight="1" x14ac:dyDescent="0.25">
      <c r="B100" s="2"/>
      <c r="C100" s="2"/>
      <c r="D100" s="3"/>
      <c r="E100" s="3"/>
      <c r="F100" s="3"/>
      <c r="G100" s="3"/>
      <c r="H100" s="3"/>
      <c r="I100" s="3"/>
      <c r="J100" s="2"/>
    </row>
    <row r="104" spans="2:10" ht="15.75" x14ac:dyDescent="0.25">
      <c r="C104" s="131"/>
    </row>
    <row r="105" spans="2:10" ht="15.75" x14ac:dyDescent="0.25">
      <c r="B105" s="131"/>
      <c r="I105" s="132"/>
    </row>
    <row r="106" spans="2:10" ht="19.5" customHeight="1" x14ac:dyDescent="0.25">
      <c r="D106" s="132"/>
      <c r="E106" s="132"/>
      <c r="F106" s="132"/>
      <c r="G106" s="132"/>
      <c r="H106" s="132"/>
    </row>
    <row r="107" spans="2:10" ht="19.5" customHeight="1" x14ac:dyDescent="0.25"/>
    <row r="108" spans="2:10" ht="19.5" customHeight="1" x14ac:dyDescent="0.25"/>
    <row r="109" spans="2:10" ht="19.5" customHeight="1" x14ac:dyDescent="0.25"/>
    <row r="110" spans="2:10" ht="19.5" customHeight="1" x14ac:dyDescent="0.25"/>
    <row r="111" spans="2:10" ht="75" customHeight="1" x14ac:dyDescent="0.25"/>
  </sheetData>
  <sheetProtection sheet="1" objects="1" scenarios="1" insertRows="0"/>
  <mergeCells count="44">
    <mergeCell ref="E52:G52"/>
    <mergeCell ref="E51:G51"/>
    <mergeCell ref="B81:I85"/>
    <mergeCell ref="B70:B77"/>
    <mergeCell ref="C74:C77"/>
    <mergeCell ref="D74:F74"/>
    <mergeCell ref="H74:H77"/>
    <mergeCell ref="D77:F77"/>
    <mergeCell ref="C70:C72"/>
    <mergeCell ref="H70:H72"/>
    <mergeCell ref="D75:F75"/>
    <mergeCell ref="D76:F76"/>
    <mergeCell ref="B59:G59"/>
    <mergeCell ref="B66:D66"/>
    <mergeCell ref="B68:B69"/>
    <mergeCell ref="C68:C69"/>
    <mergeCell ref="D68:G68"/>
    <mergeCell ref="E53:G53"/>
    <mergeCell ref="J54:L54"/>
    <mergeCell ref="J55:L55"/>
    <mergeCell ref="B58:G58"/>
    <mergeCell ref="J58:M58"/>
    <mergeCell ref="E46:G46"/>
    <mergeCell ref="E47:G47"/>
    <mergeCell ref="E48:G48"/>
    <mergeCell ref="E49:G49"/>
    <mergeCell ref="E50:G50"/>
    <mergeCell ref="E41:G41"/>
    <mergeCell ref="E42:G42"/>
    <mergeCell ref="E43:G43"/>
    <mergeCell ref="E44:G44"/>
    <mergeCell ref="E45:G45"/>
    <mergeCell ref="C36:D36"/>
    <mergeCell ref="E37:G37"/>
    <mergeCell ref="E38:G38"/>
    <mergeCell ref="E39:G39"/>
    <mergeCell ref="E40:G40"/>
    <mergeCell ref="B9:I9"/>
    <mergeCell ref="B11:I11"/>
    <mergeCell ref="B12:I12"/>
    <mergeCell ref="B14:B15"/>
    <mergeCell ref="C14:C15"/>
    <mergeCell ref="D14:D15"/>
    <mergeCell ref="E14:H14"/>
  </mergeCells>
  <conditionalFormatting sqref="C62">
    <cfRule type="cellIs" dxfId="37" priority="2" operator="greaterThan">
      <formula>$I$59</formula>
    </cfRule>
  </conditionalFormatting>
  <conditionalFormatting sqref="D79">
    <cfRule type="cellIs" dxfId="36" priority="3" operator="equal">
      <formula>0.5</formula>
    </cfRule>
    <cfRule type="cellIs" dxfId="35" priority="4" operator="lessThan">
      <formula>0.5</formula>
    </cfRule>
    <cfRule type="cellIs" dxfId="34" priority="5" operator="greaterThan">
      <formula>0.5</formula>
    </cfRule>
  </conditionalFormatting>
  <conditionalFormatting sqref="E62">
    <cfRule type="cellIs" dxfId="33" priority="6" operator="greaterThan">
      <formula>$I$59</formula>
    </cfRule>
  </conditionalFormatting>
  <conditionalFormatting sqref="E80:G80">
    <cfRule type="cellIs" dxfId="32" priority="7" operator="lessThan">
      <formula>0</formula>
    </cfRule>
  </conditionalFormatting>
  <conditionalFormatting sqref="F78">
    <cfRule type="cellIs" dxfId="31" priority="8" operator="equal">
      <formula>0</formula>
    </cfRule>
    <cfRule type="cellIs" dxfId="30" priority="9" operator="equal">
      <formula>1</formula>
    </cfRule>
  </conditionalFormatting>
  <conditionalFormatting sqref="F79">
    <cfRule type="cellIs" dxfId="29" priority="10" operator="greaterThan">
      <formula>0</formula>
    </cfRule>
    <cfRule type="cellIs" dxfId="28" priority="11" operator="lessThan">
      <formula>0</formula>
    </cfRule>
  </conditionalFormatting>
  <conditionalFormatting sqref="I58">
    <cfRule type="cellIs" dxfId="27" priority="12" operator="greaterThan">
      <formula>60000</formula>
    </cfRule>
  </conditionalFormatting>
  <conditionalFormatting sqref="I60:I61">
    <cfRule type="cellIs" dxfId="26" priority="13" operator="greaterThan">
      <formula>0</formula>
    </cfRule>
  </conditionalFormatting>
  <pageMargins left="0.7" right="0.7" top="0.75" bottom="0.75" header="0.511811023622047" footer="0.511811023622047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AMJ111"/>
  <sheetViews>
    <sheetView showGridLines="0" topLeftCell="A55" zoomScale="50" zoomScaleNormal="50" workbookViewId="0">
      <selection activeCell="H60" sqref="H60"/>
    </sheetView>
  </sheetViews>
  <sheetFormatPr defaultColWidth="8.85546875" defaultRowHeight="15" x14ac:dyDescent="0.25"/>
  <cols>
    <col min="1" max="1" width="8.85546875" style="2"/>
    <col min="2" max="2" width="21.28515625" style="2" customWidth="1"/>
    <col min="3" max="3" width="25.5703125" style="2" customWidth="1"/>
    <col min="4" max="4" width="80.85546875" style="3" customWidth="1"/>
    <col min="5" max="5" width="58.140625" style="3" customWidth="1"/>
    <col min="6" max="6" width="31.140625" style="3" customWidth="1"/>
    <col min="7" max="7" width="29.42578125" style="3" customWidth="1"/>
    <col min="8" max="8" width="30.7109375" style="3" customWidth="1"/>
    <col min="9" max="9" width="34" style="3" customWidth="1"/>
    <col min="10" max="10" width="24" style="2" customWidth="1"/>
    <col min="11" max="11" width="8.85546875" style="2"/>
    <col min="12" max="12" width="27" style="2" customWidth="1"/>
    <col min="13" max="13" width="15.85546875" style="2" customWidth="1"/>
    <col min="14" max="1024" width="8.85546875" style="2"/>
  </cols>
  <sheetData>
    <row r="3" spans="2:12" x14ac:dyDescent="0.25">
      <c r="H3" s="2"/>
      <c r="I3" s="2"/>
    </row>
    <row r="4" spans="2:12" x14ac:dyDescent="0.25">
      <c r="H4" s="2"/>
      <c r="I4" s="2"/>
    </row>
    <row r="5" spans="2:12" x14ac:dyDescent="0.25">
      <c r="H5" s="2"/>
      <c r="I5" s="2"/>
    </row>
    <row r="6" spans="2:12" x14ac:dyDescent="0.25">
      <c r="H6" s="2"/>
      <c r="I6" s="2"/>
    </row>
    <row r="7" spans="2:12" x14ac:dyDescent="0.25">
      <c r="H7" s="2"/>
      <c r="I7" s="2"/>
    </row>
    <row r="8" spans="2:12" x14ac:dyDescent="0.25">
      <c r="H8" s="2"/>
      <c r="I8" s="2"/>
    </row>
    <row r="9" spans="2:12" s="2" customFormat="1" ht="151.5" customHeight="1" x14ac:dyDescent="0.25">
      <c r="B9" s="307" t="s">
        <v>99</v>
      </c>
      <c r="C9" s="273"/>
      <c r="D9" s="273"/>
      <c r="E9" s="273"/>
      <c r="F9" s="273"/>
      <c r="G9" s="273"/>
      <c r="H9" s="273"/>
      <c r="I9" s="273"/>
    </row>
    <row r="11" spans="2:12" ht="26.25" x14ac:dyDescent="0.25">
      <c r="B11" s="274" t="s">
        <v>0</v>
      </c>
      <c r="C11" s="274"/>
      <c r="D11" s="274"/>
      <c r="E11" s="274"/>
      <c r="F11" s="274"/>
      <c r="G11" s="274"/>
      <c r="H11" s="274"/>
      <c r="I11" s="274"/>
      <c r="J11" s="4"/>
      <c r="K11" s="4"/>
      <c r="L11" s="4"/>
    </row>
    <row r="12" spans="2:12" ht="26.25" x14ac:dyDescent="0.25">
      <c r="B12" s="274" t="s">
        <v>1</v>
      </c>
      <c r="C12" s="274"/>
      <c r="D12" s="274"/>
      <c r="E12" s="274"/>
      <c r="F12" s="274"/>
      <c r="G12" s="274"/>
      <c r="H12" s="274"/>
      <c r="I12" s="274"/>
      <c r="J12" s="4"/>
      <c r="K12" s="4"/>
      <c r="L12" s="4"/>
    </row>
    <row r="14" spans="2:12" ht="41.25" customHeight="1" x14ac:dyDescent="0.25">
      <c r="B14" s="275" t="s">
        <v>2</v>
      </c>
      <c r="C14" s="276" t="s">
        <v>3</v>
      </c>
      <c r="D14" s="277" t="s">
        <v>4</v>
      </c>
      <c r="E14" s="308" t="s">
        <v>5</v>
      </c>
      <c r="F14" s="308"/>
      <c r="G14" s="308"/>
      <c r="H14" s="308"/>
      <c r="I14" s="5" t="s">
        <v>6</v>
      </c>
    </row>
    <row r="15" spans="2:12" ht="52.5" customHeight="1" x14ac:dyDescent="0.25">
      <c r="B15" s="275"/>
      <c r="C15" s="276"/>
      <c r="D15" s="277"/>
      <c r="E15" s="5" t="s">
        <v>64</v>
      </c>
      <c r="F15" s="5" t="s">
        <v>8</v>
      </c>
      <c r="G15" s="5" t="s">
        <v>9</v>
      </c>
      <c r="H15" s="5" t="s">
        <v>10</v>
      </c>
      <c r="I15" s="1" t="s">
        <v>11</v>
      </c>
    </row>
    <row r="16" spans="2:12" s="6" customFormat="1" ht="35.25" customHeight="1" x14ac:dyDescent="0.25">
      <c r="B16" s="7"/>
      <c r="C16" s="8"/>
      <c r="D16" s="133"/>
      <c r="E16" s="134" t="s">
        <v>12</v>
      </c>
      <c r="F16" s="135"/>
      <c r="G16" s="136"/>
      <c r="H16" s="137">
        <f t="shared" ref="H16:H35" si="0">(F16*G16)</f>
        <v>0</v>
      </c>
      <c r="I16" s="138">
        <f>SUM(H16:H25)</f>
        <v>0</v>
      </c>
    </row>
    <row r="17" spans="2:9" s="6" customFormat="1" ht="39" customHeight="1" x14ac:dyDescent="0.25">
      <c r="B17" s="15"/>
      <c r="C17" s="16"/>
      <c r="D17" s="139" t="s">
        <v>13</v>
      </c>
      <c r="E17" s="140" t="s">
        <v>14</v>
      </c>
      <c r="F17" s="141"/>
      <c r="G17" s="142"/>
      <c r="H17" s="143">
        <f t="shared" si="0"/>
        <v>0</v>
      </c>
      <c r="I17" s="144"/>
    </row>
    <row r="18" spans="2:9" s="6" customFormat="1" ht="39" customHeight="1" x14ac:dyDescent="0.25">
      <c r="B18" s="15"/>
      <c r="C18" s="16"/>
      <c r="D18" s="139"/>
      <c r="E18" s="145" t="s">
        <v>15</v>
      </c>
      <c r="F18" s="146"/>
      <c r="G18" s="147"/>
      <c r="H18" s="143">
        <f t="shared" si="0"/>
        <v>0</v>
      </c>
      <c r="I18" s="144"/>
    </row>
    <row r="19" spans="2:9" s="6" customFormat="1" ht="39" customHeight="1" x14ac:dyDescent="0.25">
      <c r="B19" s="15"/>
      <c r="C19" s="16"/>
      <c r="D19" s="139"/>
      <c r="E19" s="145" t="s">
        <v>16</v>
      </c>
      <c r="F19" s="146"/>
      <c r="G19" s="147"/>
      <c r="H19" s="143">
        <f t="shared" si="0"/>
        <v>0</v>
      </c>
      <c r="I19" s="144"/>
    </row>
    <row r="20" spans="2:9" s="6" customFormat="1" ht="39" customHeight="1" x14ac:dyDescent="0.25">
      <c r="B20" s="15"/>
      <c r="C20" s="16"/>
      <c r="D20" s="139"/>
      <c r="E20" s="145" t="s">
        <v>17</v>
      </c>
      <c r="F20" s="146"/>
      <c r="G20" s="147"/>
      <c r="H20" s="143">
        <f t="shared" si="0"/>
        <v>0</v>
      </c>
      <c r="I20" s="144"/>
    </row>
    <row r="21" spans="2:9" s="6" customFormat="1" ht="39" customHeight="1" x14ac:dyDescent="0.25">
      <c r="B21" s="15"/>
      <c r="C21" s="16"/>
      <c r="D21" s="139"/>
      <c r="E21" s="145" t="s">
        <v>18</v>
      </c>
      <c r="F21" s="146"/>
      <c r="G21" s="147"/>
      <c r="H21" s="143">
        <f t="shared" si="0"/>
        <v>0</v>
      </c>
      <c r="I21" s="144"/>
    </row>
    <row r="22" spans="2:9" s="6" customFormat="1" ht="39" customHeight="1" x14ac:dyDescent="0.25">
      <c r="B22" s="15"/>
      <c r="C22" s="16"/>
      <c r="D22" s="139"/>
      <c r="E22" s="145" t="s">
        <v>19</v>
      </c>
      <c r="F22" s="146"/>
      <c r="G22" s="147"/>
      <c r="H22" s="143">
        <f t="shared" si="0"/>
        <v>0</v>
      </c>
      <c r="I22" s="144"/>
    </row>
    <row r="23" spans="2:9" s="6" customFormat="1" ht="39" customHeight="1" x14ac:dyDescent="0.25">
      <c r="B23" s="15"/>
      <c r="C23" s="16"/>
      <c r="D23" s="139"/>
      <c r="E23" s="145" t="s">
        <v>20</v>
      </c>
      <c r="F23" s="146"/>
      <c r="G23" s="147"/>
      <c r="H23" s="143">
        <f t="shared" si="0"/>
        <v>0</v>
      </c>
      <c r="I23" s="144"/>
    </row>
    <row r="24" spans="2:9" s="6" customFormat="1" ht="39" customHeight="1" x14ac:dyDescent="0.25">
      <c r="B24" s="15"/>
      <c r="C24" s="16"/>
      <c r="D24" s="139"/>
      <c r="E24" s="145" t="s">
        <v>21</v>
      </c>
      <c r="F24" s="146"/>
      <c r="G24" s="147"/>
      <c r="H24" s="143">
        <f t="shared" si="0"/>
        <v>0</v>
      </c>
      <c r="I24" s="144"/>
    </row>
    <row r="25" spans="2:9" s="6" customFormat="1" ht="39" customHeight="1" x14ac:dyDescent="0.25">
      <c r="B25" s="15"/>
      <c r="C25" s="16"/>
      <c r="D25" s="139"/>
      <c r="E25" s="145" t="s">
        <v>22</v>
      </c>
      <c r="F25" s="146"/>
      <c r="G25" s="147"/>
      <c r="H25" s="143">
        <f t="shared" si="0"/>
        <v>0</v>
      </c>
      <c r="I25" s="144"/>
    </row>
    <row r="26" spans="2:9" s="6" customFormat="1" ht="38.25" customHeight="1" x14ac:dyDescent="0.25">
      <c r="B26" s="28">
        <v>1</v>
      </c>
      <c r="C26" s="16" t="s">
        <v>23</v>
      </c>
      <c r="D26" s="9"/>
      <c r="E26" s="134" t="s">
        <v>12</v>
      </c>
      <c r="F26" s="29"/>
      <c r="G26" s="10"/>
      <c r="H26" s="148">
        <f t="shared" si="0"/>
        <v>0</v>
      </c>
      <c r="I26" s="149">
        <f>SUM(H26:H35)</f>
        <v>0</v>
      </c>
    </row>
    <row r="27" spans="2:9" s="6" customFormat="1" ht="45" customHeight="1" x14ac:dyDescent="0.25">
      <c r="B27" s="15"/>
      <c r="C27" s="16"/>
      <c r="D27" s="17" t="s">
        <v>24</v>
      </c>
      <c r="E27" s="140" t="s">
        <v>14</v>
      </c>
      <c r="F27" s="19"/>
      <c r="G27" s="20"/>
      <c r="H27" s="150">
        <f t="shared" si="0"/>
        <v>0</v>
      </c>
      <c r="I27" s="151"/>
    </row>
    <row r="28" spans="2:9" s="6" customFormat="1" ht="45" customHeight="1" x14ac:dyDescent="0.25">
      <c r="B28" s="15"/>
      <c r="C28" s="16"/>
      <c r="D28" s="17"/>
      <c r="E28" s="145" t="s">
        <v>15</v>
      </c>
      <c r="F28" s="24"/>
      <c r="G28" s="25"/>
      <c r="H28" s="150">
        <f t="shared" si="0"/>
        <v>0</v>
      </c>
      <c r="I28" s="151"/>
    </row>
    <row r="29" spans="2:9" s="6" customFormat="1" ht="45" customHeight="1" x14ac:dyDescent="0.25">
      <c r="B29" s="15"/>
      <c r="C29" s="16"/>
      <c r="D29" s="17"/>
      <c r="E29" s="145" t="s">
        <v>16</v>
      </c>
      <c r="F29" s="24"/>
      <c r="G29" s="25"/>
      <c r="H29" s="150">
        <f t="shared" si="0"/>
        <v>0</v>
      </c>
      <c r="I29" s="151"/>
    </row>
    <row r="30" spans="2:9" s="6" customFormat="1" ht="45" customHeight="1" x14ac:dyDescent="0.25">
      <c r="B30" s="15"/>
      <c r="C30" s="16"/>
      <c r="D30" s="17"/>
      <c r="E30" s="145" t="s">
        <v>17</v>
      </c>
      <c r="F30" s="24"/>
      <c r="G30" s="25"/>
      <c r="H30" s="150">
        <f t="shared" si="0"/>
        <v>0</v>
      </c>
      <c r="I30" s="151"/>
    </row>
    <row r="31" spans="2:9" s="6" customFormat="1" ht="45" customHeight="1" x14ac:dyDescent="0.25">
      <c r="B31" s="15"/>
      <c r="C31" s="16"/>
      <c r="D31" s="17"/>
      <c r="E31" s="145" t="s">
        <v>18</v>
      </c>
      <c r="F31" s="24"/>
      <c r="G31" s="25"/>
      <c r="H31" s="150">
        <f t="shared" si="0"/>
        <v>0</v>
      </c>
      <c r="I31" s="151"/>
    </row>
    <row r="32" spans="2:9" s="6" customFormat="1" ht="45" customHeight="1" x14ac:dyDescent="0.25">
      <c r="B32" s="15"/>
      <c r="C32" s="16"/>
      <c r="D32" s="17"/>
      <c r="E32" s="145" t="s">
        <v>19</v>
      </c>
      <c r="F32" s="24"/>
      <c r="G32" s="25"/>
      <c r="H32" s="150">
        <f t="shared" si="0"/>
        <v>0</v>
      </c>
      <c r="I32" s="151"/>
    </row>
    <row r="33" spans="2:13" s="6" customFormat="1" ht="45" customHeight="1" x14ac:dyDescent="0.25">
      <c r="B33" s="15"/>
      <c r="C33" s="16"/>
      <c r="D33" s="17"/>
      <c r="E33" s="145" t="s">
        <v>20</v>
      </c>
      <c r="F33" s="24"/>
      <c r="G33" s="25"/>
      <c r="H33" s="150">
        <f t="shared" si="0"/>
        <v>0</v>
      </c>
      <c r="I33" s="151"/>
    </row>
    <row r="34" spans="2:13" s="6" customFormat="1" ht="45" customHeight="1" x14ac:dyDescent="0.25">
      <c r="B34" s="15"/>
      <c r="C34" s="16"/>
      <c r="D34" s="17"/>
      <c r="E34" s="145" t="s">
        <v>21</v>
      </c>
      <c r="F34" s="24"/>
      <c r="G34" s="25"/>
      <c r="H34" s="150">
        <f t="shared" si="0"/>
        <v>0</v>
      </c>
      <c r="I34" s="151"/>
    </row>
    <row r="35" spans="2:13" s="6" customFormat="1" ht="33.75" customHeight="1" thickBot="1" x14ac:dyDescent="0.3">
      <c r="B35" s="15"/>
      <c r="C35" s="16"/>
      <c r="D35" s="32"/>
      <c r="E35" s="145" t="s">
        <v>22</v>
      </c>
      <c r="F35" s="34"/>
      <c r="G35" s="35"/>
      <c r="H35" s="152">
        <f t="shared" si="0"/>
        <v>0</v>
      </c>
      <c r="I35" s="153"/>
    </row>
    <row r="36" spans="2:13" s="6" customFormat="1" ht="24.75" customHeight="1" x14ac:dyDescent="0.25">
      <c r="B36" s="38"/>
      <c r="C36" s="154"/>
      <c r="D36" s="155" t="s">
        <v>25</v>
      </c>
      <c r="E36" s="39"/>
      <c r="F36" s="39"/>
      <c r="G36" s="39"/>
      <c r="H36" s="40">
        <f>SUM(H16:H35)</f>
        <v>0</v>
      </c>
      <c r="I36" s="156">
        <f>SUM(I16:I35)</f>
        <v>0</v>
      </c>
      <c r="J36" s="309" t="s">
        <v>26</v>
      </c>
      <c r="K36" s="309"/>
      <c r="L36" s="309"/>
      <c r="M36" s="309"/>
    </row>
    <row r="37" spans="2:13" s="6" customFormat="1" ht="30" customHeight="1" x14ac:dyDescent="0.25">
      <c r="B37" s="7"/>
      <c r="C37" s="8"/>
      <c r="D37" s="157"/>
      <c r="E37" s="287" t="s">
        <v>27</v>
      </c>
      <c r="F37" s="287"/>
      <c r="G37" s="287"/>
      <c r="H37" s="158"/>
      <c r="I37" s="310"/>
    </row>
    <row r="38" spans="2:13" s="6" customFormat="1" ht="33.75" customHeight="1" x14ac:dyDescent="0.25">
      <c r="B38" s="15"/>
      <c r="C38" s="16"/>
      <c r="D38" s="159" t="s">
        <v>28</v>
      </c>
      <c r="E38" s="288" t="s">
        <v>31</v>
      </c>
      <c r="F38" s="288"/>
      <c r="G38" s="288"/>
      <c r="H38" s="160"/>
      <c r="I38" s="310"/>
    </row>
    <row r="39" spans="2:13" s="6" customFormat="1" ht="30.75" customHeight="1" x14ac:dyDescent="0.25">
      <c r="B39" s="15"/>
      <c r="C39" s="16"/>
      <c r="D39" s="161"/>
      <c r="E39" s="289" t="s">
        <v>15</v>
      </c>
      <c r="F39" s="289"/>
      <c r="G39" s="289"/>
      <c r="H39" s="162"/>
      <c r="I39" s="310"/>
    </row>
    <row r="40" spans="2:13" s="6" customFormat="1" ht="33" customHeight="1" x14ac:dyDescent="0.25">
      <c r="B40" s="15"/>
      <c r="C40" s="16"/>
      <c r="D40" s="163"/>
      <c r="E40" s="311" t="s">
        <v>27</v>
      </c>
      <c r="F40" s="311"/>
      <c r="G40" s="311"/>
      <c r="H40" s="164"/>
      <c r="I40" s="310"/>
    </row>
    <row r="41" spans="2:13" s="6" customFormat="1" ht="32.25" customHeight="1" x14ac:dyDescent="0.25">
      <c r="B41" s="15"/>
      <c r="C41" s="16"/>
      <c r="D41" s="165" t="s">
        <v>30</v>
      </c>
      <c r="E41" s="295" t="s">
        <v>31</v>
      </c>
      <c r="F41" s="295"/>
      <c r="G41" s="295"/>
      <c r="H41" s="166"/>
      <c r="I41" s="310"/>
    </row>
    <row r="42" spans="2:13" s="6" customFormat="1" ht="35.25" customHeight="1" x14ac:dyDescent="0.25">
      <c r="B42" s="15"/>
      <c r="C42" s="16"/>
      <c r="D42" s="167"/>
      <c r="E42" s="312" t="s">
        <v>15</v>
      </c>
      <c r="F42" s="312"/>
      <c r="G42" s="312"/>
      <c r="H42" s="168"/>
      <c r="I42" s="310"/>
    </row>
    <row r="43" spans="2:13" s="6" customFormat="1" ht="30" customHeight="1" x14ac:dyDescent="0.25">
      <c r="B43" s="15"/>
      <c r="C43" s="16"/>
      <c r="D43" s="169"/>
      <c r="E43" s="313" t="s">
        <v>12</v>
      </c>
      <c r="F43" s="313"/>
      <c r="G43" s="313"/>
      <c r="H43" s="158"/>
      <c r="I43" s="314"/>
    </row>
    <row r="44" spans="2:13" s="6" customFormat="1" ht="44.85" customHeight="1" x14ac:dyDescent="0.25">
      <c r="B44" s="28">
        <v>2</v>
      </c>
      <c r="C44" s="16" t="s">
        <v>65</v>
      </c>
      <c r="D44" s="159" t="s">
        <v>32</v>
      </c>
      <c r="E44" s="288" t="s">
        <v>31</v>
      </c>
      <c r="F44" s="288"/>
      <c r="G44" s="288"/>
      <c r="H44" s="160"/>
      <c r="I44" s="314"/>
    </row>
    <row r="45" spans="2:13" s="6" customFormat="1" ht="28.5" customHeight="1" x14ac:dyDescent="0.25">
      <c r="B45" s="15"/>
      <c r="C45" s="16"/>
      <c r="D45" s="161"/>
      <c r="E45" s="289" t="s">
        <v>15</v>
      </c>
      <c r="F45" s="289"/>
      <c r="G45" s="289"/>
      <c r="H45" s="162"/>
      <c r="I45" s="314"/>
    </row>
    <row r="46" spans="2:13" s="6" customFormat="1" ht="28.5" customHeight="1" x14ac:dyDescent="0.25">
      <c r="B46" s="15"/>
      <c r="C46" s="16"/>
      <c r="D46" s="9"/>
      <c r="E46" s="311" t="s">
        <v>27</v>
      </c>
      <c r="F46" s="311"/>
      <c r="G46" s="311"/>
      <c r="H46" s="170"/>
      <c r="I46" s="314"/>
    </row>
    <row r="47" spans="2:13" s="6" customFormat="1" ht="32.25" customHeight="1" x14ac:dyDescent="0.25">
      <c r="B47" s="15"/>
      <c r="C47" s="16"/>
      <c r="D47" s="17" t="s">
        <v>34</v>
      </c>
      <c r="E47" s="295" t="s">
        <v>14</v>
      </c>
      <c r="F47" s="295"/>
      <c r="G47" s="295"/>
      <c r="H47" s="166"/>
      <c r="I47" s="314"/>
    </row>
    <row r="48" spans="2:13" s="6" customFormat="1" ht="30.75" customHeight="1" thickBot="1" x14ac:dyDescent="0.3">
      <c r="B48" s="15"/>
      <c r="C48" s="16"/>
      <c r="D48" s="17"/>
      <c r="E48" s="315" t="s">
        <v>15</v>
      </c>
      <c r="F48" s="315"/>
      <c r="G48" s="315"/>
      <c r="H48" s="260"/>
      <c r="I48" s="314"/>
    </row>
    <row r="49" spans="2:14" s="6" customFormat="1" ht="34.5" customHeight="1" x14ac:dyDescent="0.25">
      <c r="B49" s="15"/>
      <c r="C49" s="16"/>
      <c r="D49" s="133"/>
      <c r="E49" s="282" t="s">
        <v>12</v>
      </c>
      <c r="F49" s="287"/>
      <c r="G49" s="287"/>
      <c r="H49" s="158"/>
      <c r="I49" s="316"/>
    </row>
    <row r="50" spans="2:14" s="6" customFormat="1" ht="60.75" customHeight="1" x14ac:dyDescent="0.25">
      <c r="B50" s="15"/>
      <c r="C50" s="16"/>
      <c r="D50" s="139" t="s">
        <v>36</v>
      </c>
      <c r="E50" s="280">
        <v>2</v>
      </c>
      <c r="F50" s="288"/>
      <c r="G50" s="288"/>
      <c r="H50" s="160"/>
      <c r="I50" s="316"/>
    </row>
    <row r="51" spans="2:14" s="6" customFormat="1" ht="60.75" customHeight="1" x14ac:dyDescent="0.25">
      <c r="B51" s="15"/>
      <c r="C51" s="16"/>
      <c r="D51" s="139"/>
      <c r="E51" s="280" t="s">
        <v>15</v>
      </c>
      <c r="F51" s="288"/>
      <c r="G51" s="288"/>
      <c r="H51" s="160"/>
      <c r="I51" s="316"/>
    </row>
    <row r="52" spans="2:14" s="6" customFormat="1" ht="60.75" customHeight="1" x14ac:dyDescent="0.25">
      <c r="B52" s="15"/>
      <c r="C52" s="16"/>
      <c r="D52" s="139"/>
      <c r="E52" s="280" t="s">
        <v>16</v>
      </c>
      <c r="F52" s="288"/>
      <c r="G52" s="288"/>
      <c r="H52" s="160"/>
      <c r="I52" s="316"/>
    </row>
    <row r="53" spans="2:14" s="6" customFormat="1" ht="36.75" customHeight="1" thickBot="1" x14ac:dyDescent="0.3">
      <c r="B53" s="15"/>
      <c r="C53" s="16"/>
      <c r="D53" s="171"/>
      <c r="E53" s="281" t="s">
        <v>17</v>
      </c>
      <c r="F53" s="289"/>
      <c r="G53" s="289"/>
      <c r="H53" s="172"/>
      <c r="I53" s="316"/>
    </row>
    <row r="54" spans="2:14" s="6" customFormat="1" ht="63.75" customHeight="1" x14ac:dyDescent="0.25">
      <c r="B54" s="15"/>
      <c r="C54" s="173" t="s">
        <v>37</v>
      </c>
      <c r="D54" s="174" t="s">
        <v>66</v>
      </c>
      <c r="E54" s="67"/>
      <c r="F54" s="68"/>
      <c r="G54" s="68"/>
      <c r="H54" s="69">
        <f>SUM(H37:H53)</f>
        <v>0</v>
      </c>
      <c r="I54" s="175">
        <f>I36*0.4</f>
        <v>0</v>
      </c>
      <c r="J54" s="290" t="s">
        <v>100</v>
      </c>
      <c r="K54" s="290"/>
      <c r="L54" s="290"/>
      <c r="M54" s="290"/>
    </row>
    <row r="55" spans="2:14" s="6" customFormat="1" ht="84.75" customHeight="1" x14ac:dyDescent="0.25">
      <c r="B55" s="71">
        <v>3</v>
      </c>
      <c r="C55" s="71" t="s">
        <v>67</v>
      </c>
      <c r="D55" s="72" t="s">
        <v>40</v>
      </c>
      <c r="E55" s="73"/>
      <c r="F55" s="74"/>
      <c r="G55" s="74"/>
      <c r="H55" s="75">
        <f>SUM(H36,H54)</f>
        <v>0</v>
      </c>
      <c r="I55" s="176">
        <f>I54+I36</f>
        <v>0</v>
      </c>
      <c r="J55" s="290" t="s">
        <v>101</v>
      </c>
      <c r="K55" s="290"/>
      <c r="L55" s="290"/>
      <c r="M55" s="290"/>
      <c r="N55" s="177"/>
    </row>
    <row r="56" spans="2:14" s="6" customFormat="1" ht="43.5" customHeight="1" x14ac:dyDescent="0.25">
      <c r="B56" s="77"/>
      <c r="C56" s="78"/>
      <c r="D56" s="79"/>
      <c r="E56" s="79"/>
      <c r="F56" s="79"/>
      <c r="G56" s="79"/>
      <c r="H56" s="80"/>
      <c r="I56" s="81"/>
      <c r="J56" s="177"/>
      <c r="K56" s="177"/>
      <c r="L56" s="177"/>
      <c r="M56" s="177"/>
      <c r="N56" s="177"/>
    </row>
    <row r="57" spans="2:14" s="6" customFormat="1" ht="24.75" customHeight="1" x14ac:dyDescent="0.25">
      <c r="B57" s="77"/>
      <c r="C57" s="82"/>
      <c r="D57" s="79"/>
      <c r="E57" s="79"/>
      <c r="F57" s="79"/>
      <c r="G57" s="79"/>
      <c r="H57" s="80"/>
      <c r="I57" s="81"/>
    </row>
    <row r="58" spans="2:14" s="6" customFormat="1" ht="93.75" customHeight="1" x14ac:dyDescent="0.25">
      <c r="B58" s="291" t="s">
        <v>42</v>
      </c>
      <c r="C58" s="291"/>
      <c r="D58" s="291"/>
      <c r="E58" s="291"/>
      <c r="F58" s="178"/>
      <c r="G58" s="178"/>
      <c r="H58" s="336">
        <v>0.9</v>
      </c>
      <c r="I58" s="92">
        <f>I55*H58</f>
        <v>0</v>
      </c>
      <c r="J58" s="292" t="s">
        <v>43</v>
      </c>
      <c r="K58" s="292"/>
      <c r="L58" s="292"/>
      <c r="M58" s="292"/>
      <c r="N58" s="179"/>
    </row>
    <row r="59" spans="2:14" s="6" customFormat="1" ht="93.75" customHeight="1" x14ac:dyDescent="0.25">
      <c r="B59" s="291" t="s">
        <v>68</v>
      </c>
      <c r="C59" s="291"/>
      <c r="D59" s="291"/>
      <c r="E59" s="291"/>
      <c r="F59" s="83"/>
      <c r="G59" s="83"/>
      <c r="H59" s="336">
        <v>0.1</v>
      </c>
      <c r="I59" s="92">
        <f>I55*H59</f>
        <v>0</v>
      </c>
      <c r="J59" s="180">
        <f>H54-I54</f>
        <v>0</v>
      </c>
      <c r="K59" s="89"/>
      <c r="L59" s="89"/>
      <c r="M59" s="179"/>
      <c r="N59" s="179"/>
    </row>
    <row r="60" spans="2:14" s="6" customFormat="1" ht="69" customHeight="1" x14ac:dyDescent="0.25">
      <c r="B60" s="90"/>
      <c r="C60" s="82"/>
      <c r="D60" s="82"/>
      <c r="E60" s="82"/>
      <c r="F60" s="82"/>
      <c r="G60" s="82"/>
      <c r="H60" s="181" t="s">
        <v>69</v>
      </c>
      <c r="I60" s="92">
        <f>IF(J59&gt;0,J59,0)</f>
        <v>0</v>
      </c>
      <c r="J60" s="182"/>
      <c r="K60" s="89"/>
      <c r="L60" s="89"/>
      <c r="M60" s="179"/>
      <c r="N60" s="179"/>
    </row>
    <row r="61" spans="2:14" s="6" customFormat="1" ht="54.75" customHeight="1" x14ac:dyDescent="0.25">
      <c r="B61" s="82"/>
      <c r="C61" s="82"/>
      <c r="D61" s="82"/>
      <c r="E61" s="82"/>
      <c r="F61" s="82"/>
      <c r="G61" s="82"/>
      <c r="H61" s="181" t="s">
        <v>70</v>
      </c>
      <c r="I61" s="92">
        <f>IF(J61&gt;0,J61,0)</f>
        <v>0</v>
      </c>
      <c r="J61" s="180">
        <f>I58-60000</f>
        <v>-60000</v>
      </c>
      <c r="K61" s="89"/>
      <c r="L61" s="89"/>
    </row>
    <row r="62" spans="2:14" s="6" customFormat="1" ht="32.25" customHeight="1" x14ac:dyDescent="0.25">
      <c r="B62" s="183" t="s">
        <v>46</v>
      </c>
      <c r="C62" s="184" t="s">
        <v>47</v>
      </c>
      <c r="D62" s="185" t="s">
        <v>48</v>
      </c>
      <c r="E62" s="186" t="s">
        <v>71</v>
      </c>
      <c r="F62" s="187"/>
      <c r="G62" s="82"/>
    </row>
    <row r="63" spans="2:14" s="6" customFormat="1" ht="52.5" customHeight="1" x14ac:dyDescent="0.25">
      <c r="B63" s="188" t="s">
        <v>50</v>
      </c>
      <c r="C63" s="92">
        <f>SUM(I59:I61)</f>
        <v>0</v>
      </c>
      <c r="D63" s="189" t="e">
        <f>C63/$C$65</f>
        <v>#DIV/0!</v>
      </c>
      <c r="E63" s="101">
        <f>D78</f>
        <v>0</v>
      </c>
      <c r="F63" s="187"/>
      <c r="G63" s="190"/>
    </row>
    <row r="64" spans="2:14" s="6" customFormat="1" ht="52.5" customHeight="1" x14ac:dyDescent="0.25">
      <c r="B64" s="191" t="s">
        <v>51</v>
      </c>
      <c r="C64" s="103">
        <f>IF(I58&gt;60000,60000,I58)</f>
        <v>0</v>
      </c>
      <c r="D64" s="189" t="e">
        <f>C64/$C$65</f>
        <v>#DIV/0!</v>
      </c>
      <c r="E64" s="187"/>
      <c r="F64" s="187"/>
      <c r="G64" s="82"/>
      <c r="I64" s="182"/>
    </row>
    <row r="65" spans="2:12" s="6" customFormat="1" ht="52.5" customHeight="1" x14ac:dyDescent="0.25">
      <c r="B65" s="192" t="s">
        <v>52</v>
      </c>
      <c r="C65" s="193">
        <f>SUM(C63:C64)</f>
        <v>0</v>
      </c>
      <c r="D65" s="194" t="e">
        <f>C65/$C$65</f>
        <v>#DIV/0!</v>
      </c>
      <c r="E65" s="82"/>
      <c r="F65" s="82"/>
      <c r="G65" s="82"/>
    </row>
    <row r="66" spans="2:12" s="6" customFormat="1" ht="36" customHeight="1" x14ac:dyDescent="0.25">
      <c r="C66" s="122"/>
      <c r="D66" s="79"/>
      <c r="E66" s="79"/>
      <c r="F66" s="79"/>
      <c r="G66" s="79"/>
      <c r="L66" s="79"/>
    </row>
    <row r="67" spans="2:12" s="6" customFormat="1" ht="56.25" customHeight="1" x14ac:dyDescent="0.25">
      <c r="B67" s="306" t="s">
        <v>53</v>
      </c>
      <c r="C67" s="306"/>
      <c r="D67" s="306"/>
      <c r="E67" s="195"/>
      <c r="F67" s="195"/>
      <c r="G67" s="195"/>
      <c r="L67" s="79"/>
    </row>
    <row r="68" spans="2:12" s="6" customFormat="1" ht="36" customHeight="1" x14ac:dyDescent="0.25">
      <c r="B68" s="276" t="s">
        <v>3</v>
      </c>
      <c r="C68" s="276" t="s">
        <v>4</v>
      </c>
      <c r="D68" s="276" t="s">
        <v>5</v>
      </c>
      <c r="E68" s="276"/>
      <c r="F68" s="276"/>
      <c r="G68" s="276"/>
      <c r="H68" s="1" t="s">
        <v>6</v>
      </c>
      <c r="L68" s="79"/>
    </row>
    <row r="69" spans="2:12" s="6" customFormat="1" ht="36" customHeight="1" x14ac:dyDescent="0.25">
      <c r="B69" s="276"/>
      <c r="C69" s="276"/>
      <c r="D69" s="1" t="s">
        <v>7</v>
      </c>
      <c r="E69" s="1" t="s">
        <v>8</v>
      </c>
      <c r="F69" s="1" t="s">
        <v>9</v>
      </c>
      <c r="G69" s="1" t="s">
        <v>10</v>
      </c>
      <c r="H69" s="1" t="s">
        <v>11</v>
      </c>
      <c r="L69" s="79"/>
    </row>
    <row r="70" spans="2:12" s="6" customFormat="1" ht="45" customHeight="1" x14ac:dyDescent="0.25">
      <c r="B70" s="294" t="s">
        <v>54</v>
      </c>
      <c r="C70" s="18" t="s">
        <v>72</v>
      </c>
      <c r="D70" s="18"/>
      <c r="E70" s="111"/>
      <c r="F70" s="18"/>
      <c r="G70" s="31">
        <f>E70*F70</f>
        <v>0</v>
      </c>
      <c r="H70" s="303">
        <f>SUM(G70:G72)</f>
        <v>0</v>
      </c>
      <c r="L70" s="79"/>
    </row>
    <row r="71" spans="2:12" s="6" customFormat="1" ht="33" customHeight="1" x14ac:dyDescent="0.25">
      <c r="B71" s="294"/>
      <c r="C71" s="18"/>
      <c r="D71" s="18"/>
      <c r="E71" s="111"/>
      <c r="F71" s="18"/>
      <c r="G71" s="31">
        <f t="shared" ref="G71:G72" si="1">E71*F71</f>
        <v>0</v>
      </c>
      <c r="H71" s="304"/>
      <c r="L71" s="79"/>
    </row>
    <row r="72" spans="2:12" s="6" customFormat="1" ht="38.25" customHeight="1" x14ac:dyDescent="0.25">
      <c r="B72" s="294"/>
      <c r="C72" s="18"/>
      <c r="D72" s="18"/>
      <c r="E72" s="111"/>
      <c r="F72" s="18"/>
      <c r="G72" s="31">
        <f t="shared" si="1"/>
        <v>0</v>
      </c>
      <c r="H72" s="305"/>
      <c r="L72" s="79"/>
    </row>
    <row r="73" spans="2:12" s="6" customFormat="1" ht="5.25" customHeight="1" x14ac:dyDescent="0.25">
      <c r="B73" s="294"/>
      <c r="C73" s="18"/>
      <c r="D73" s="113"/>
      <c r="E73" s="114"/>
      <c r="F73" s="113"/>
      <c r="G73" s="115"/>
      <c r="H73" s="116"/>
      <c r="L73" s="79"/>
    </row>
    <row r="74" spans="2:12" s="6" customFormat="1" ht="36" customHeight="1" x14ac:dyDescent="0.25">
      <c r="B74" s="294"/>
      <c r="C74" s="295" t="s">
        <v>73</v>
      </c>
      <c r="D74" s="295"/>
      <c r="E74" s="295"/>
      <c r="F74" s="295"/>
      <c r="G74" s="271"/>
      <c r="H74" s="296">
        <f>SUM(G74:G77)</f>
        <v>0</v>
      </c>
      <c r="L74" s="79"/>
    </row>
    <row r="75" spans="2:12" s="6" customFormat="1" ht="36" customHeight="1" x14ac:dyDescent="0.25">
      <c r="B75" s="294"/>
      <c r="C75" s="295"/>
      <c r="D75" s="297"/>
      <c r="E75" s="298"/>
      <c r="F75" s="299"/>
      <c r="G75" s="271"/>
      <c r="H75" s="296"/>
      <c r="L75" s="79"/>
    </row>
    <row r="76" spans="2:12" s="6" customFormat="1" ht="36" customHeight="1" x14ac:dyDescent="0.25">
      <c r="B76" s="294"/>
      <c r="C76" s="295"/>
      <c r="D76" s="297"/>
      <c r="E76" s="298"/>
      <c r="F76" s="299"/>
      <c r="G76" s="271"/>
      <c r="H76" s="296"/>
      <c r="L76" s="79"/>
    </row>
    <row r="77" spans="2:12" s="6" customFormat="1" ht="36" customHeight="1" x14ac:dyDescent="0.25">
      <c r="B77" s="294"/>
      <c r="C77" s="295"/>
      <c r="D77" s="295"/>
      <c r="E77" s="295"/>
      <c r="F77" s="295"/>
      <c r="G77" s="271"/>
      <c r="H77" s="296"/>
      <c r="L77" s="79"/>
    </row>
    <row r="78" spans="2:12" s="6" customFormat="1" ht="36" customHeight="1" x14ac:dyDescent="0.25">
      <c r="B78" s="117"/>
      <c r="C78" s="118" t="s">
        <v>56</v>
      </c>
      <c r="D78" s="119">
        <f>SUM(H70,H74)</f>
        <v>0</v>
      </c>
      <c r="E78" s="118" t="s">
        <v>74</v>
      </c>
      <c r="F78" s="83" t="b">
        <f>IF(D78=C63,TRUE(),FALSE())</f>
        <v>1</v>
      </c>
      <c r="G78" s="82"/>
      <c r="H78" s="106"/>
      <c r="L78" s="79"/>
    </row>
    <row r="79" spans="2:12" s="6" customFormat="1" ht="93.75" customHeight="1" x14ac:dyDescent="0.25">
      <c r="B79" s="117"/>
      <c r="C79" s="118" t="s">
        <v>75</v>
      </c>
      <c r="D79" s="120" t="e">
        <f>H70/C63</f>
        <v>#DIV/0!</v>
      </c>
      <c r="E79" s="118" t="s">
        <v>59</v>
      </c>
      <c r="F79" s="121">
        <f>C63-D78</f>
        <v>0</v>
      </c>
      <c r="G79" s="82"/>
      <c r="H79" s="106"/>
      <c r="L79" s="79"/>
    </row>
    <row r="80" spans="2:12" s="6" customFormat="1" ht="36" customHeight="1" x14ac:dyDescent="0.25">
      <c r="B80" s="90"/>
      <c r="C80" s="122"/>
      <c r="D80" s="79"/>
      <c r="E80" s="79"/>
      <c r="F80" s="79"/>
      <c r="G80" s="79"/>
      <c r="L80" s="79"/>
    </row>
    <row r="81" spans="2:10" s="6" customFormat="1" ht="15.75" customHeight="1" x14ac:dyDescent="0.25">
      <c r="B81" s="317" t="s">
        <v>60</v>
      </c>
      <c r="C81" s="317"/>
      <c r="D81" s="317"/>
      <c r="E81" s="317"/>
      <c r="F81" s="317"/>
      <c r="G81" s="317"/>
      <c r="H81" s="317"/>
      <c r="I81" s="317"/>
      <c r="J81" s="2"/>
    </row>
    <row r="82" spans="2:10" s="6" customFormat="1" ht="35.25" customHeight="1" x14ac:dyDescent="0.25">
      <c r="B82" s="317"/>
      <c r="C82" s="317"/>
      <c r="D82" s="317"/>
      <c r="E82" s="317"/>
      <c r="F82" s="317"/>
      <c r="G82" s="317"/>
      <c r="H82" s="317"/>
      <c r="I82" s="317"/>
      <c r="J82" s="2"/>
    </row>
    <row r="83" spans="2:10" s="6" customFormat="1" ht="15.75" customHeight="1" x14ac:dyDescent="0.25">
      <c r="B83" s="317"/>
      <c r="C83" s="317"/>
      <c r="D83" s="317"/>
      <c r="E83" s="317"/>
      <c r="F83" s="317"/>
      <c r="G83" s="317"/>
      <c r="H83" s="317"/>
      <c r="I83" s="317"/>
      <c r="J83" s="2"/>
    </row>
    <row r="84" spans="2:10" s="6" customFormat="1" ht="55.5" customHeight="1" x14ac:dyDescent="0.25">
      <c r="B84" s="317"/>
      <c r="C84" s="317"/>
      <c r="D84" s="317"/>
      <c r="E84" s="317"/>
      <c r="F84" s="317"/>
      <c r="G84" s="317"/>
      <c r="H84" s="317"/>
      <c r="I84" s="317"/>
    </row>
    <row r="85" spans="2:10" s="6" customFormat="1" ht="15" customHeight="1" x14ac:dyDescent="0.25">
      <c r="B85" s="317"/>
      <c r="C85" s="317"/>
      <c r="D85" s="317"/>
      <c r="E85" s="317"/>
      <c r="F85" s="317"/>
      <c r="G85" s="317"/>
      <c r="H85" s="317"/>
      <c r="I85" s="317"/>
    </row>
    <row r="86" spans="2:10" s="6" customFormat="1" x14ac:dyDescent="0.25">
      <c r="B86" s="126"/>
      <c r="D86" s="126"/>
      <c r="E86" s="126"/>
      <c r="F86" s="126"/>
      <c r="G86" s="126"/>
    </row>
    <row r="87" spans="2:10" s="6" customFormat="1" ht="61.5" customHeight="1" x14ac:dyDescent="0.25">
      <c r="D87" s="126"/>
      <c r="E87" s="126"/>
      <c r="F87" s="126"/>
      <c r="G87" s="126"/>
      <c r="H87" s="127" t="s">
        <v>61</v>
      </c>
      <c r="I87" s="128"/>
      <c r="J87" s="2"/>
    </row>
    <row r="88" spans="2:10" s="6" customFormat="1" ht="27.75" customHeight="1" x14ac:dyDescent="0.25">
      <c r="D88" s="129"/>
      <c r="E88" s="129"/>
      <c r="F88" s="129"/>
      <c r="G88" s="129"/>
      <c r="H88" s="130" t="s">
        <v>62</v>
      </c>
      <c r="I88" s="126"/>
      <c r="J88" s="2"/>
    </row>
    <row r="89" spans="2:10" s="6" customFormat="1" ht="24.75" customHeight="1" x14ac:dyDescent="0.25">
      <c r="D89" s="129"/>
      <c r="E89" s="129"/>
      <c r="F89" s="129"/>
      <c r="G89" s="129"/>
      <c r="H89" s="2" t="s">
        <v>63</v>
      </c>
      <c r="I89" s="126"/>
      <c r="J89" s="2"/>
    </row>
    <row r="90" spans="2:10" ht="78.75" customHeight="1" x14ac:dyDescent="0.25">
      <c r="B90" s="6"/>
      <c r="C90" s="6"/>
      <c r="D90" s="129"/>
      <c r="E90" s="129"/>
      <c r="F90" s="129"/>
      <c r="G90" s="129"/>
    </row>
    <row r="91" spans="2:10" x14ac:dyDescent="0.25">
      <c r="B91" s="6"/>
      <c r="D91" s="129"/>
      <c r="E91" s="129"/>
      <c r="F91" s="129"/>
      <c r="G91" s="129"/>
      <c r="H91" s="126"/>
      <c r="I91" s="129"/>
      <c r="J91" s="6"/>
    </row>
    <row r="92" spans="2:10" x14ac:dyDescent="0.25">
      <c r="D92" s="129"/>
      <c r="E92" s="129"/>
      <c r="F92" s="129"/>
      <c r="G92" s="129"/>
      <c r="H92" s="129"/>
    </row>
    <row r="96" spans="2:10" s="6" customFormat="1" ht="19.5" customHeight="1" x14ac:dyDescent="0.25">
      <c r="B96" s="2"/>
      <c r="C96" s="2"/>
      <c r="D96" s="3"/>
      <c r="E96" s="3"/>
      <c r="F96" s="3"/>
      <c r="G96" s="3"/>
      <c r="H96" s="3"/>
      <c r="I96" s="3"/>
      <c r="J96" s="2"/>
    </row>
    <row r="97" spans="2:10" s="6" customFormat="1" ht="19.5" customHeight="1" x14ac:dyDescent="0.25">
      <c r="B97" s="2"/>
      <c r="C97" s="2"/>
      <c r="D97" s="3"/>
      <c r="E97" s="3"/>
      <c r="F97" s="3"/>
      <c r="G97" s="3"/>
      <c r="H97" s="3"/>
      <c r="I97" s="3"/>
      <c r="J97" s="2"/>
    </row>
    <row r="98" spans="2:10" s="6" customFormat="1" ht="19.5" customHeight="1" x14ac:dyDescent="0.25">
      <c r="B98" s="2"/>
      <c r="C98" s="2"/>
      <c r="D98" s="3"/>
      <c r="E98" s="3"/>
      <c r="F98" s="3"/>
      <c r="G98" s="3"/>
      <c r="H98" s="3"/>
      <c r="I98" s="3"/>
      <c r="J98" s="2"/>
    </row>
    <row r="99" spans="2:10" s="6" customFormat="1" ht="19.5" customHeight="1" x14ac:dyDescent="0.25">
      <c r="B99" s="2"/>
      <c r="C99" s="2"/>
      <c r="D99" s="3"/>
      <c r="E99" s="3"/>
      <c r="F99" s="3"/>
      <c r="G99" s="3"/>
      <c r="H99" s="3"/>
      <c r="I99" s="3"/>
      <c r="J99" s="2"/>
    </row>
    <row r="100" spans="2:10" s="6" customFormat="1" ht="19.5" customHeight="1" x14ac:dyDescent="0.25">
      <c r="B100" s="2"/>
      <c r="C100" s="2"/>
      <c r="D100" s="3"/>
      <c r="E100" s="3"/>
      <c r="F100" s="3"/>
      <c r="G100" s="3"/>
      <c r="H100" s="3"/>
      <c r="I100" s="3"/>
      <c r="J100" s="2"/>
    </row>
    <row r="104" spans="2:10" ht="15.75" x14ac:dyDescent="0.25">
      <c r="C104" s="131"/>
    </row>
    <row r="105" spans="2:10" ht="15.75" x14ac:dyDescent="0.25">
      <c r="B105" s="131"/>
      <c r="I105" s="132"/>
    </row>
    <row r="106" spans="2:10" ht="19.5" customHeight="1" x14ac:dyDescent="0.25">
      <c r="D106" s="132"/>
      <c r="E106" s="132"/>
      <c r="F106" s="132"/>
      <c r="G106" s="132"/>
      <c r="H106" s="132"/>
    </row>
    <row r="107" spans="2:10" ht="19.5" customHeight="1" x14ac:dyDescent="0.25"/>
    <row r="108" spans="2:10" ht="19.5" customHeight="1" x14ac:dyDescent="0.25"/>
    <row r="109" spans="2:10" ht="19.5" customHeight="1" x14ac:dyDescent="0.25"/>
    <row r="110" spans="2:10" ht="19.5" customHeight="1" x14ac:dyDescent="0.25"/>
    <row r="111" spans="2:10" ht="75" customHeight="1" x14ac:dyDescent="0.25"/>
  </sheetData>
  <sheetProtection sheet="1" objects="1" scenarios="1" formatCells="0" insertRows="0"/>
  <mergeCells count="48">
    <mergeCell ref="H74:H77"/>
    <mergeCell ref="D77:F77"/>
    <mergeCell ref="B81:I85"/>
    <mergeCell ref="B67:D67"/>
    <mergeCell ref="B68:B69"/>
    <mergeCell ref="C68:C69"/>
    <mergeCell ref="D68:G68"/>
    <mergeCell ref="B70:B77"/>
    <mergeCell ref="C74:C77"/>
    <mergeCell ref="D74:F74"/>
    <mergeCell ref="H70:H72"/>
    <mergeCell ref="D75:F75"/>
    <mergeCell ref="D76:F76"/>
    <mergeCell ref="J54:M54"/>
    <mergeCell ref="J55:M55"/>
    <mergeCell ref="B58:E58"/>
    <mergeCell ref="J58:M58"/>
    <mergeCell ref="B59:E59"/>
    <mergeCell ref="E46:G46"/>
    <mergeCell ref="I46:I48"/>
    <mergeCell ref="E47:G47"/>
    <mergeCell ref="E48:G48"/>
    <mergeCell ref="E49:G49"/>
    <mergeCell ref="I49:I53"/>
    <mergeCell ref="E50:G50"/>
    <mergeCell ref="E53:G53"/>
    <mergeCell ref="E51:G51"/>
    <mergeCell ref="E52:G52"/>
    <mergeCell ref="E40:G40"/>
    <mergeCell ref="I40:I42"/>
    <mergeCell ref="E41:G41"/>
    <mergeCell ref="E42:G42"/>
    <mergeCell ref="E43:G43"/>
    <mergeCell ref="I43:I45"/>
    <mergeCell ref="E44:G44"/>
    <mergeCell ref="E45:G45"/>
    <mergeCell ref="J36:M36"/>
    <mergeCell ref="E37:G37"/>
    <mergeCell ref="I37:I39"/>
    <mergeCell ref="E38:G38"/>
    <mergeCell ref="E39:G39"/>
    <mergeCell ref="B9:I9"/>
    <mergeCell ref="B11:I11"/>
    <mergeCell ref="B12:I12"/>
    <mergeCell ref="B14:B15"/>
    <mergeCell ref="C14:C15"/>
    <mergeCell ref="D14:D15"/>
    <mergeCell ref="E14:H14"/>
  </mergeCells>
  <conditionalFormatting sqref="C63">
    <cfRule type="cellIs" dxfId="25" priority="2" operator="greaterThan">
      <formula>$I$59</formula>
    </cfRule>
  </conditionalFormatting>
  <conditionalFormatting sqref="D79">
    <cfRule type="cellIs" dxfId="24" priority="3" operator="equal">
      <formula>0.5</formula>
    </cfRule>
    <cfRule type="cellIs" dxfId="23" priority="4" operator="lessThan">
      <formula>0.5</formula>
    </cfRule>
    <cfRule type="cellIs" dxfId="22" priority="5" operator="greaterThan">
      <formula>0.5</formula>
    </cfRule>
  </conditionalFormatting>
  <conditionalFormatting sqref="E63">
    <cfRule type="cellIs" dxfId="21" priority="6" operator="greaterThan">
      <formula>$I$59</formula>
    </cfRule>
  </conditionalFormatting>
  <conditionalFormatting sqref="F78">
    <cfRule type="cellIs" dxfId="20" priority="7" operator="equal">
      <formula>1</formula>
    </cfRule>
    <cfRule type="cellIs" dxfId="19" priority="8" operator="equal">
      <formula>0</formula>
    </cfRule>
  </conditionalFormatting>
  <conditionalFormatting sqref="F79">
    <cfRule type="cellIs" dxfId="18" priority="9" operator="greaterThan">
      <formula>0</formula>
    </cfRule>
    <cfRule type="cellIs" dxfId="17" priority="10" operator="lessThan">
      <formula>0</formula>
    </cfRule>
  </conditionalFormatting>
  <conditionalFormatting sqref="I58">
    <cfRule type="cellIs" dxfId="16" priority="11" operator="greaterThan">
      <formula>60000</formula>
    </cfRule>
  </conditionalFormatting>
  <conditionalFormatting sqref="I60:I61">
    <cfRule type="cellIs" dxfId="15" priority="12" operator="greaterThan">
      <formula>0</formula>
    </cfRule>
    <cfRule type="cellIs" dxfId="14" priority="13" operator="greaterThan">
      <formula>$I$60&gt;$I$59</formula>
    </cfRule>
    <cfRule type="cellIs" dxfId="13" priority="14" operator="greaterThan">
      <formula>"SE($G$45&gt;$G$44)"</formula>
    </cfRule>
  </conditionalFormatting>
  <printOptions horizontalCentered="1"/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9:AMJ97"/>
  <sheetViews>
    <sheetView showGridLines="0" tabSelected="1" topLeftCell="A54" zoomScale="50" zoomScaleNormal="50" workbookViewId="0">
      <selection activeCell="G61" sqref="G61"/>
    </sheetView>
  </sheetViews>
  <sheetFormatPr defaultColWidth="8.85546875" defaultRowHeight="15" x14ac:dyDescent="0.25"/>
  <cols>
    <col min="1" max="1" width="8.85546875" style="2"/>
    <col min="2" max="2" width="23" style="2" customWidth="1"/>
    <col min="3" max="3" width="35.5703125" style="2" customWidth="1"/>
    <col min="4" max="4" width="80.85546875" style="3" customWidth="1"/>
    <col min="5" max="5" width="58.140625" style="3" customWidth="1"/>
    <col min="6" max="6" width="31.140625" style="3" customWidth="1"/>
    <col min="7" max="7" width="29.42578125" style="3" customWidth="1"/>
    <col min="8" max="8" width="28.85546875" style="3" customWidth="1"/>
    <col min="9" max="9" width="28" style="3" customWidth="1"/>
    <col min="10" max="10" width="24.42578125" style="2" customWidth="1"/>
    <col min="11" max="13" width="8.85546875" style="2"/>
    <col min="14" max="14" width="14.85546875" style="2" customWidth="1"/>
    <col min="15" max="1024" width="8.85546875" style="2"/>
  </cols>
  <sheetData>
    <row r="9" spans="2:12" s="2" customFormat="1" ht="151.5" customHeight="1" x14ac:dyDescent="0.25">
      <c r="B9" s="307" t="s">
        <v>99</v>
      </c>
      <c r="C9" s="273"/>
      <c r="D9" s="273"/>
      <c r="E9" s="273"/>
      <c r="F9" s="273"/>
      <c r="G9" s="273"/>
      <c r="H9" s="273"/>
      <c r="I9" s="273"/>
    </row>
    <row r="11" spans="2:12" ht="26.25" x14ac:dyDescent="0.25">
      <c r="B11" s="274" t="s">
        <v>0</v>
      </c>
      <c r="C11" s="274"/>
      <c r="D11" s="274"/>
      <c r="E11" s="274"/>
      <c r="F11" s="274"/>
      <c r="G11" s="274"/>
      <c r="H11" s="274"/>
      <c r="I11" s="274"/>
      <c r="J11" s="4"/>
      <c r="K11" s="4"/>
      <c r="L11" s="4"/>
    </row>
    <row r="12" spans="2:12" ht="26.25" x14ac:dyDescent="0.25">
      <c r="B12" s="274" t="s">
        <v>1</v>
      </c>
      <c r="C12" s="274"/>
      <c r="D12" s="274"/>
      <c r="E12" s="274"/>
      <c r="F12" s="274"/>
      <c r="G12" s="274"/>
      <c r="H12" s="274"/>
      <c r="I12" s="274"/>
      <c r="J12" s="4"/>
      <c r="K12" s="4"/>
      <c r="L12" s="4"/>
    </row>
    <row r="14" spans="2:12" ht="28.5" customHeight="1" x14ac:dyDescent="0.25">
      <c r="B14" s="275" t="s">
        <v>2</v>
      </c>
      <c r="C14" s="308" t="s">
        <v>3</v>
      </c>
      <c r="D14" s="277" t="s">
        <v>4</v>
      </c>
      <c r="E14" s="308" t="s">
        <v>5</v>
      </c>
      <c r="F14" s="308"/>
      <c r="G14" s="308"/>
      <c r="H14" s="308"/>
      <c r="I14" s="5" t="s">
        <v>6</v>
      </c>
    </row>
    <row r="15" spans="2:12" ht="52.5" customHeight="1" x14ac:dyDescent="0.25">
      <c r="B15" s="275"/>
      <c r="C15" s="308"/>
      <c r="D15" s="277"/>
      <c r="E15" s="5" t="s">
        <v>64</v>
      </c>
      <c r="F15" s="5" t="s">
        <v>8</v>
      </c>
      <c r="G15" s="5" t="s">
        <v>9</v>
      </c>
      <c r="H15" s="5" t="s">
        <v>10</v>
      </c>
      <c r="I15" s="1" t="s">
        <v>11</v>
      </c>
    </row>
    <row r="16" spans="2:12" s="6" customFormat="1" ht="35.25" customHeight="1" x14ac:dyDescent="0.25">
      <c r="B16" s="196"/>
      <c r="C16" s="197"/>
      <c r="D16" s="169"/>
      <c r="E16" s="136" t="s">
        <v>12</v>
      </c>
      <c r="F16" s="135"/>
      <c r="G16" s="136"/>
      <c r="H16" s="198">
        <f t="shared" ref="H16:H35" si="0">(F16*G16)</f>
        <v>0</v>
      </c>
      <c r="I16" s="199"/>
    </row>
    <row r="17" spans="2:9" s="6" customFormat="1" ht="39" customHeight="1" x14ac:dyDescent="0.25">
      <c r="B17" s="200"/>
      <c r="C17" s="16"/>
      <c r="D17" s="139" t="s">
        <v>13</v>
      </c>
      <c r="E17" s="142" t="s">
        <v>14</v>
      </c>
      <c r="F17" s="141"/>
      <c r="G17" s="142"/>
      <c r="H17" s="201">
        <f t="shared" si="0"/>
        <v>0</v>
      </c>
      <c r="I17" s="202"/>
    </row>
    <row r="18" spans="2:9" s="6" customFormat="1" ht="39" customHeight="1" x14ac:dyDescent="0.25">
      <c r="B18" s="200"/>
      <c r="C18" s="16"/>
      <c r="D18" s="139"/>
      <c r="E18" s="147" t="s">
        <v>15</v>
      </c>
      <c r="F18" s="146"/>
      <c r="G18" s="147"/>
      <c r="H18" s="201">
        <f t="shared" si="0"/>
        <v>0</v>
      </c>
      <c r="I18" s="202"/>
    </row>
    <row r="19" spans="2:9" s="6" customFormat="1" ht="39" customHeight="1" x14ac:dyDescent="0.25">
      <c r="B19" s="200"/>
      <c r="C19" s="16"/>
      <c r="D19" s="139"/>
      <c r="E19" s="147" t="s">
        <v>16</v>
      </c>
      <c r="F19" s="146"/>
      <c r="G19" s="147"/>
      <c r="H19" s="201">
        <f t="shared" si="0"/>
        <v>0</v>
      </c>
      <c r="I19" s="202"/>
    </row>
    <row r="20" spans="2:9" s="6" customFormat="1" ht="39" customHeight="1" x14ac:dyDescent="0.25">
      <c r="B20" s="200"/>
      <c r="C20" s="16"/>
      <c r="D20" s="139"/>
      <c r="E20" s="147" t="s">
        <v>17</v>
      </c>
      <c r="F20" s="146"/>
      <c r="G20" s="147"/>
      <c r="H20" s="201">
        <f t="shared" si="0"/>
        <v>0</v>
      </c>
      <c r="I20" s="202"/>
    </row>
    <row r="21" spans="2:9" s="6" customFormat="1" ht="39" customHeight="1" x14ac:dyDescent="0.25">
      <c r="B21" s="200"/>
      <c r="C21" s="16"/>
      <c r="D21" s="139"/>
      <c r="E21" s="147" t="s">
        <v>18</v>
      </c>
      <c r="F21" s="146"/>
      <c r="G21" s="147"/>
      <c r="H21" s="201">
        <f t="shared" si="0"/>
        <v>0</v>
      </c>
      <c r="I21" s="202"/>
    </row>
    <row r="22" spans="2:9" s="6" customFormat="1" ht="39" customHeight="1" x14ac:dyDescent="0.25">
      <c r="B22" s="200"/>
      <c r="C22" s="16"/>
      <c r="D22" s="139"/>
      <c r="E22" s="147" t="s">
        <v>19</v>
      </c>
      <c r="F22" s="146"/>
      <c r="G22" s="147"/>
      <c r="H22" s="201">
        <f t="shared" si="0"/>
        <v>0</v>
      </c>
      <c r="I22" s="202"/>
    </row>
    <row r="23" spans="2:9" s="6" customFormat="1" ht="39" customHeight="1" x14ac:dyDescent="0.25">
      <c r="B23" s="200"/>
      <c r="C23" s="16"/>
      <c r="D23" s="139"/>
      <c r="E23" s="147" t="s">
        <v>20</v>
      </c>
      <c r="F23" s="146"/>
      <c r="G23" s="147"/>
      <c r="H23" s="201">
        <f t="shared" si="0"/>
        <v>0</v>
      </c>
      <c r="I23" s="202"/>
    </row>
    <row r="24" spans="2:9" s="6" customFormat="1" ht="39" customHeight="1" x14ac:dyDescent="0.25">
      <c r="B24" s="200"/>
      <c r="C24" s="16"/>
      <c r="D24" s="139"/>
      <c r="E24" s="147" t="s">
        <v>21</v>
      </c>
      <c r="F24" s="146"/>
      <c r="G24" s="147"/>
      <c r="H24" s="201">
        <f t="shared" si="0"/>
        <v>0</v>
      </c>
      <c r="I24" s="202"/>
    </row>
    <row r="25" spans="2:9" s="6" customFormat="1" ht="39" customHeight="1" x14ac:dyDescent="0.25">
      <c r="B25" s="200"/>
      <c r="C25" s="16"/>
      <c r="D25" s="139"/>
      <c r="E25" s="147" t="s">
        <v>22</v>
      </c>
      <c r="F25" s="146"/>
      <c r="G25" s="147"/>
      <c r="H25" s="201">
        <f t="shared" si="0"/>
        <v>0</v>
      </c>
      <c r="I25" s="202"/>
    </row>
    <row r="26" spans="2:9" s="6" customFormat="1" ht="38.25" customHeight="1" x14ac:dyDescent="0.25">
      <c r="B26" s="203">
        <v>1</v>
      </c>
      <c r="C26" s="16" t="s">
        <v>23</v>
      </c>
      <c r="D26" s="9"/>
      <c r="E26" s="136" t="s">
        <v>12</v>
      </c>
      <c r="F26" s="29"/>
      <c r="G26" s="10"/>
      <c r="H26" s="204">
        <f t="shared" si="0"/>
        <v>0</v>
      </c>
      <c r="I26" s="205"/>
    </row>
    <row r="27" spans="2:9" s="6" customFormat="1" ht="38.25" customHeight="1" x14ac:dyDescent="0.25">
      <c r="B27" s="203"/>
      <c r="C27" s="16"/>
      <c r="D27" s="17"/>
      <c r="E27" s="142" t="s">
        <v>14</v>
      </c>
      <c r="F27" s="206"/>
      <c r="G27" s="207"/>
      <c r="H27" s="208">
        <f t="shared" si="0"/>
        <v>0</v>
      </c>
      <c r="I27" s="209"/>
    </row>
    <row r="28" spans="2:9" s="6" customFormat="1" ht="38.25" customHeight="1" x14ac:dyDescent="0.25">
      <c r="B28" s="203"/>
      <c r="C28" s="16"/>
      <c r="D28" s="17"/>
      <c r="E28" s="147" t="s">
        <v>15</v>
      </c>
      <c r="F28" s="206"/>
      <c r="G28" s="207"/>
      <c r="H28" s="208">
        <f t="shared" si="0"/>
        <v>0</v>
      </c>
      <c r="I28" s="209"/>
    </row>
    <row r="29" spans="2:9" s="6" customFormat="1" ht="38.25" customHeight="1" x14ac:dyDescent="0.25">
      <c r="B29" s="203"/>
      <c r="C29" s="16"/>
      <c r="D29" s="17"/>
      <c r="E29" s="147" t="s">
        <v>16</v>
      </c>
      <c r="F29" s="206"/>
      <c r="G29" s="207"/>
      <c r="H29" s="208">
        <f t="shared" si="0"/>
        <v>0</v>
      </c>
      <c r="I29" s="209"/>
    </row>
    <row r="30" spans="2:9" s="6" customFormat="1" ht="38.25" customHeight="1" x14ac:dyDescent="0.25">
      <c r="B30" s="203"/>
      <c r="C30" s="16"/>
      <c r="D30" s="17"/>
      <c r="E30" s="147" t="s">
        <v>17</v>
      </c>
      <c r="F30" s="206"/>
      <c r="G30" s="207"/>
      <c r="H30" s="208">
        <f t="shared" si="0"/>
        <v>0</v>
      </c>
      <c r="I30" s="209"/>
    </row>
    <row r="31" spans="2:9" s="6" customFormat="1" ht="38.25" customHeight="1" x14ac:dyDescent="0.25">
      <c r="B31" s="203"/>
      <c r="C31" s="16"/>
      <c r="D31" s="17"/>
      <c r="E31" s="147" t="s">
        <v>18</v>
      </c>
      <c r="F31" s="206"/>
      <c r="G31" s="207"/>
      <c r="H31" s="208">
        <f t="shared" si="0"/>
        <v>0</v>
      </c>
      <c r="I31" s="209"/>
    </row>
    <row r="32" spans="2:9" s="6" customFormat="1" ht="38.25" customHeight="1" x14ac:dyDescent="0.25">
      <c r="B32" s="203"/>
      <c r="C32" s="16"/>
      <c r="D32" s="17"/>
      <c r="E32" s="147" t="s">
        <v>19</v>
      </c>
      <c r="F32" s="206"/>
      <c r="G32" s="207"/>
      <c r="H32" s="208">
        <f t="shared" si="0"/>
        <v>0</v>
      </c>
      <c r="I32" s="209"/>
    </row>
    <row r="33" spans="2:14" s="6" customFormat="1" ht="38.25" customHeight="1" x14ac:dyDescent="0.25">
      <c r="B33" s="203"/>
      <c r="C33" s="16"/>
      <c r="D33" s="17"/>
      <c r="E33" s="147" t="s">
        <v>20</v>
      </c>
      <c r="F33" s="206"/>
      <c r="G33" s="207"/>
      <c r="H33" s="208">
        <f t="shared" si="0"/>
        <v>0</v>
      </c>
      <c r="I33" s="209"/>
    </row>
    <row r="34" spans="2:14" s="6" customFormat="1" ht="45" customHeight="1" x14ac:dyDescent="0.25">
      <c r="B34" s="200"/>
      <c r="C34" s="16"/>
      <c r="D34" s="17" t="s">
        <v>24</v>
      </c>
      <c r="E34" s="147" t="s">
        <v>21</v>
      </c>
      <c r="F34" s="19"/>
      <c r="G34" s="20"/>
      <c r="H34" s="208">
        <f t="shared" si="0"/>
        <v>0</v>
      </c>
      <c r="I34" s="209"/>
    </row>
    <row r="35" spans="2:14" s="6" customFormat="1" ht="33.75" customHeight="1" x14ac:dyDescent="0.25">
      <c r="B35" s="200"/>
      <c r="C35" s="16"/>
      <c r="D35" s="32"/>
      <c r="E35" s="147" t="s">
        <v>22</v>
      </c>
      <c r="F35" s="210"/>
      <c r="G35" s="211"/>
      <c r="H35" s="212">
        <f t="shared" si="0"/>
        <v>0</v>
      </c>
      <c r="I35" s="213"/>
    </row>
    <row r="36" spans="2:14" s="6" customFormat="1" ht="45" customHeight="1" x14ac:dyDescent="0.25">
      <c r="B36" s="200"/>
      <c r="C36" s="154"/>
      <c r="D36" s="214" t="s">
        <v>25</v>
      </c>
      <c r="E36" s="215"/>
      <c r="F36" s="215"/>
      <c r="G36" s="215"/>
      <c r="H36" s="40">
        <f>SUM(H16:H35)</f>
        <v>0</v>
      </c>
      <c r="I36" s="41">
        <f>I54*0.2</f>
        <v>0</v>
      </c>
      <c r="J36" s="318" t="s">
        <v>76</v>
      </c>
      <c r="K36" s="318"/>
      <c r="L36" s="318"/>
      <c r="M36" s="318"/>
      <c r="N36" s="318"/>
    </row>
    <row r="37" spans="2:14" s="6" customFormat="1" ht="30" customHeight="1" x14ac:dyDescent="0.25">
      <c r="B37" s="216"/>
      <c r="C37" s="217"/>
      <c r="D37" s="319" t="s">
        <v>77</v>
      </c>
      <c r="E37" s="313" t="s">
        <v>27</v>
      </c>
      <c r="F37" s="313"/>
      <c r="G37" s="313"/>
      <c r="H37" s="218"/>
      <c r="I37" s="138">
        <f>SUM(H37:H39)</f>
        <v>0</v>
      </c>
    </row>
    <row r="38" spans="2:14" s="6" customFormat="1" ht="33.75" customHeight="1" x14ac:dyDescent="0.25">
      <c r="B38" s="28"/>
      <c r="C38" s="217"/>
      <c r="D38" s="319"/>
      <c r="E38" s="320" t="s">
        <v>31</v>
      </c>
      <c r="F38" s="320"/>
      <c r="G38" s="320"/>
      <c r="H38" s="219"/>
      <c r="I38" s="220"/>
    </row>
    <row r="39" spans="2:14" s="6" customFormat="1" ht="30.75" customHeight="1" x14ac:dyDescent="0.25">
      <c r="B39" s="28"/>
      <c r="C39" s="217"/>
      <c r="D39" s="319"/>
      <c r="E39" s="321" t="s">
        <v>15</v>
      </c>
      <c r="F39" s="321"/>
      <c r="G39" s="321"/>
      <c r="H39" s="221"/>
      <c r="I39" s="222"/>
    </row>
    <row r="40" spans="2:14" s="6" customFormat="1" ht="33" customHeight="1" x14ac:dyDescent="0.25">
      <c r="B40" s="28"/>
      <c r="C40" s="217"/>
      <c r="D40" s="322" t="s">
        <v>30</v>
      </c>
      <c r="E40" s="323" t="s">
        <v>27</v>
      </c>
      <c r="F40" s="323"/>
      <c r="G40" s="323"/>
      <c r="H40" s="223"/>
      <c r="I40" s="149">
        <f>SUM(H40:H42)</f>
        <v>0</v>
      </c>
    </row>
    <row r="41" spans="2:14" s="6" customFormat="1" ht="32.25" customHeight="1" x14ac:dyDescent="0.25">
      <c r="B41" s="28"/>
      <c r="C41" s="217"/>
      <c r="D41" s="322"/>
      <c r="E41" s="295" t="s">
        <v>31</v>
      </c>
      <c r="F41" s="295"/>
      <c r="G41" s="295"/>
      <c r="H41" s="166"/>
      <c r="I41" s="224"/>
    </row>
    <row r="42" spans="2:14" s="6" customFormat="1" ht="36.75" customHeight="1" x14ac:dyDescent="0.25">
      <c r="B42" s="28"/>
      <c r="C42" s="217"/>
      <c r="D42" s="322"/>
      <c r="E42" s="312" t="s">
        <v>15</v>
      </c>
      <c r="F42" s="312"/>
      <c r="G42" s="312"/>
      <c r="H42" s="168"/>
      <c r="I42" s="225"/>
    </row>
    <row r="43" spans="2:14" s="6" customFormat="1" ht="45.75" customHeight="1" x14ac:dyDescent="0.25">
      <c r="B43" s="28"/>
      <c r="C43" s="217"/>
      <c r="D43" s="157"/>
      <c r="E43" s="313" t="s">
        <v>12</v>
      </c>
      <c r="F43" s="313"/>
      <c r="G43" s="313"/>
      <c r="H43" s="218"/>
      <c r="I43" s="226">
        <f>SUM(H43:H45)</f>
        <v>0</v>
      </c>
    </row>
    <row r="44" spans="2:14" s="6" customFormat="1" ht="44.85" customHeight="1" x14ac:dyDescent="0.25">
      <c r="B44" s="28">
        <v>2</v>
      </c>
      <c r="C44" s="217" t="s">
        <v>65</v>
      </c>
      <c r="D44" s="159" t="s">
        <v>78</v>
      </c>
      <c r="E44" s="288" t="s">
        <v>31</v>
      </c>
      <c r="F44" s="288"/>
      <c r="G44" s="288"/>
      <c r="H44" s="160"/>
      <c r="I44" s="227"/>
    </row>
    <row r="45" spans="2:14" s="6" customFormat="1" ht="36" customHeight="1" x14ac:dyDescent="0.25">
      <c r="B45" s="28"/>
      <c r="C45" s="217"/>
      <c r="D45" s="161"/>
      <c r="E45" s="289" t="s">
        <v>15</v>
      </c>
      <c r="F45" s="289"/>
      <c r="G45" s="289"/>
      <c r="H45" s="162"/>
      <c r="I45" s="228"/>
    </row>
    <row r="46" spans="2:14" s="6" customFormat="1" ht="28.5" customHeight="1" x14ac:dyDescent="0.25">
      <c r="B46" s="28"/>
      <c r="C46" s="217"/>
      <c r="D46" s="9" t="s">
        <v>34</v>
      </c>
      <c r="E46" s="311" t="s">
        <v>27</v>
      </c>
      <c r="F46" s="311"/>
      <c r="G46" s="311"/>
      <c r="H46" s="229"/>
      <c r="I46" s="230">
        <f>SUM(H46:H48)</f>
        <v>0</v>
      </c>
    </row>
    <row r="47" spans="2:14" s="6" customFormat="1" ht="32.25" customHeight="1" x14ac:dyDescent="0.25">
      <c r="B47" s="28"/>
      <c r="C47" s="217"/>
      <c r="D47" s="17"/>
      <c r="E47" s="295" t="s">
        <v>14</v>
      </c>
      <c r="F47" s="295"/>
      <c r="G47" s="295"/>
      <c r="H47" s="166"/>
      <c r="I47" s="231"/>
    </row>
    <row r="48" spans="2:14" s="6" customFormat="1" ht="30.75" customHeight="1" thickBot="1" x14ac:dyDescent="0.3">
      <c r="B48" s="28"/>
      <c r="C48" s="217"/>
      <c r="D48" s="17"/>
      <c r="E48" s="315" t="s">
        <v>15</v>
      </c>
      <c r="F48" s="315"/>
      <c r="G48" s="315"/>
      <c r="H48" s="260"/>
      <c r="I48" s="232"/>
    </row>
    <row r="49" spans="2:14" s="6" customFormat="1" ht="28.5" customHeight="1" x14ac:dyDescent="0.25">
      <c r="B49" s="28"/>
      <c r="C49" s="217"/>
      <c r="D49" s="133"/>
      <c r="E49" s="324" t="s">
        <v>12</v>
      </c>
      <c r="F49" s="325"/>
      <c r="G49" s="325"/>
      <c r="H49" s="233"/>
      <c r="I49" s="226">
        <f>SUM(H49:H53)</f>
        <v>0</v>
      </c>
    </row>
    <row r="50" spans="2:14" s="6" customFormat="1" ht="28.5" customHeight="1" x14ac:dyDescent="0.25">
      <c r="B50" s="28"/>
      <c r="C50" s="217"/>
      <c r="D50" s="139"/>
      <c r="E50" s="329" t="s">
        <v>31</v>
      </c>
      <c r="F50" s="330"/>
      <c r="G50" s="330"/>
      <c r="H50" s="261"/>
      <c r="I50" s="259"/>
    </row>
    <row r="51" spans="2:14" s="6" customFormat="1" ht="28.5" customHeight="1" x14ac:dyDescent="0.25">
      <c r="B51" s="28"/>
      <c r="C51" s="217"/>
      <c r="D51" s="139"/>
      <c r="E51" s="329" t="s">
        <v>15</v>
      </c>
      <c r="F51" s="330"/>
      <c r="G51" s="330"/>
      <c r="H51" s="261"/>
      <c r="I51" s="259"/>
    </row>
    <row r="52" spans="2:14" s="6" customFormat="1" ht="62.25" customHeight="1" x14ac:dyDescent="0.25">
      <c r="B52" s="28"/>
      <c r="C52" s="217"/>
      <c r="D52" s="139" t="s">
        <v>36</v>
      </c>
      <c r="E52" s="326" t="s">
        <v>16</v>
      </c>
      <c r="F52" s="327"/>
      <c r="G52" s="327"/>
      <c r="H52" s="234"/>
      <c r="I52" s="227"/>
    </row>
    <row r="53" spans="2:14" s="6" customFormat="1" ht="36.75" customHeight="1" thickBot="1" x14ac:dyDescent="0.3">
      <c r="B53" s="28"/>
      <c r="C53" s="217"/>
      <c r="D53" s="171"/>
      <c r="E53" s="281" t="s">
        <v>17</v>
      </c>
      <c r="F53" s="289"/>
      <c r="G53" s="289"/>
      <c r="H53" s="235"/>
      <c r="I53" s="227"/>
    </row>
    <row r="54" spans="2:14" s="6" customFormat="1" ht="47.25" customHeight="1" x14ac:dyDescent="0.25">
      <c r="B54" s="28"/>
      <c r="C54" s="224" t="s">
        <v>37</v>
      </c>
      <c r="D54" s="174" t="s">
        <v>66</v>
      </c>
      <c r="E54" s="67"/>
      <c r="F54" s="68"/>
      <c r="G54" s="68"/>
      <c r="H54" s="69">
        <f>SUM(H37:H53)</f>
        <v>0</v>
      </c>
      <c r="I54" s="175">
        <f>SUM(I37:I53)</f>
        <v>0</v>
      </c>
      <c r="J54" s="318" t="s">
        <v>102</v>
      </c>
      <c r="K54" s="318"/>
      <c r="L54" s="318"/>
      <c r="M54" s="318"/>
      <c r="N54" s="318"/>
    </row>
    <row r="55" spans="2:14" s="6" customFormat="1" ht="83.25" customHeight="1" x14ac:dyDescent="0.25">
      <c r="B55" s="71">
        <v>3</v>
      </c>
      <c r="C55" s="71" t="s">
        <v>67</v>
      </c>
      <c r="D55" s="236" t="s">
        <v>40</v>
      </c>
      <c r="E55" s="73"/>
      <c r="F55" s="74"/>
      <c r="G55" s="74"/>
      <c r="H55" s="75">
        <f>SUM(H36,H54)</f>
        <v>0</v>
      </c>
      <c r="I55" s="176">
        <f>I54+I36</f>
        <v>0</v>
      </c>
      <c r="J55" s="328" t="s">
        <v>103</v>
      </c>
      <c r="K55" s="328"/>
      <c r="L55" s="328"/>
      <c r="M55" s="328"/>
      <c r="N55" s="328"/>
    </row>
    <row r="56" spans="2:14" s="6" customFormat="1" ht="41.25" customHeight="1" x14ac:dyDescent="0.25">
      <c r="B56" s="78"/>
      <c r="C56" s="78"/>
      <c r="D56" s="82"/>
      <c r="E56" s="129"/>
      <c r="F56" s="129"/>
      <c r="G56" s="129"/>
      <c r="H56" s="237"/>
      <c r="I56" s="238"/>
      <c r="J56" s="239"/>
      <c r="K56" s="239"/>
      <c r="L56" s="239"/>
      <c r="M56" s="239"/>
    </row>
    <row r="57" spans="2:14" s="6" customFormat="1" ht="24.75" customHeight="1" x14ac:dyDescent="0.25">
      <c r="B57" s="77"/>
      <c r="C57" s="2"/>
      <c r="D57" s="3"/>
      <c r="E57" s="3"/>
      <c r="F57" s="3"/>
      <c r="G57" s="3"/>
      <c r="H57" s="240"/>
      <c r="I57" s="3"/>
      <c r="J57" s="2"/>
    </row>
    <row r="58" spans="2:14" ht="78.75" customHeight="1" x14ac:dyDescent="0.25">
      <c r="B58" s="291" t="s">
        <v>42</v>
      </c>
      <c r="C58" s="291"/>
      <c r="D58" s="291"/>
      <c r="E58" s="291"/>
      <c r="F58" s="178"/>
      <c r="G58" s="178"/>
      <c r="H58" s="84">
        <v>0.9</v>
      </c>
      <c r="I58" s="92">
        <f>I55*H58</f>
        <v>0</v>
      </c>
      <c r="J58" s="292" t="s">
        <v>43</v>
      </c>
      <c r="K58" s="292"/>
      <c r="L58" s="292"/>
      <c r="M58" s="292"/>
      <c r="N58" s="242"/>
    </row>
    <row r="59" spans="2:14" ht="45" customHeight="1" x14ac:dyDescent="0.25">
      <c r="B59" s="291" t="s">
        <v>68</v>
      </c>
      <c r="C59" s="291"/>
      <c r="D59" s="291"/>
      <c r="E59" s="291"/>
      <c r="F59" s="83"/>
      <c r="G59" s="83"/>
      <c r="H59" s="84">
        <v>0.1</v>
      </c>
      <c r="I59" s="92">
        <f>I55*H59</f>
        <v>0</v>
      </c>
      <c r="J59" s="243">
        <f>H36-I36</f>
        <v>0</v>
      </c>
      <c r="K59" s="244"/>
      <c r="L59" s="244"/>
      <c r="M59" s="242"/>
      <c r="N59" s="242"/>
    </row>
    <row r="60" spans="2:14" s="6" customFormat="1" ht="63" x14ac:dyDescent="0.25">
      <c r="B60" s="90"/>
      <c r="C60" s="122"/>
      <c r="D60" s="79"/>
      <c r="E60" s="79"/>
      <c r="F60" s="79"/>
      <c r="G60" s="79"/>
      <c r="H60" s="91" t="s">
        <v>79</v>
      </c>
      <c r="I60" s="92">
        <f>IF(J59&gt;0,J59,0)</f>
        <v>0</v>
      </c>
      <c r="J60" s="241"/>
      <c r="K60" s="89"/>
      <c r="L60" s="89"/>
      <c r="M60" s="179"/>
      <c r="N60" s="179"/>
    </row>
    <row r="61" spans="2:14" s="6" customFormat="1" ht="55.5" customHeight="1" x14ac:dyDescent="0.25">
      <c r="G61" s="79"/>
      <c r="H61" s="181" t="s">
        <v>70</v>
      </c>
      <c r="I61" s="92">
        <f>IF(J61&gt;0,J61,0)</f>
        <v>0</v>
      </c>
      <c r="J61" s="243">
        <f>I58-60000</f>
        <v>-60000</v>
      </c>
      <c r="K61" s="89"/>
      <c r="L61" s="89"/>
    </row>
    <row r="62" spans="2:14" s="6" customFormat="1" ht="31.5" x14ac:dyDescent="0.25">
      <c r="B62" s="183" t="s">
        <v>46</v>
      </c>
      <c r="C62" s="245" t="s">
        <v>47</v>
      </c>
      <c r="D62" s="185" t="s">
        <v>48</v>
      </c>
      <c r="E62" s="186" t="s">
        <v>71</v>
      </c>
      <c r="F62" s="246"/>
      <c r="G62" s="79"/>
    </row>
    <row r="63" spans="2:14" s="6" customFormat="1" ht="61.5" customHeight="1" x14ac:dyDescent="0.25">
      <c r="B63" s="91" t="s">
        <v>80</v>
      </c>
      <c r="C63" s="92">
        <f>SUM(I59:I61)</f>
        <v>0</v>
      </c>
      <c r="D63" s="247" t="e">
        <f>C63/$C$65</f>
        <v>#DIV/0!</v>
      </c>
      <c r="E63" s="101">
        <f>D80</f>
        <v>0</v>
      </c>
      <c r="F63" s="246"/>
      <c r="G63" s="79"/>
    </row>
    <row r="64" spans="2:14" s="6" customFormat="1" ht="31.5" x14ac:dyDescent="0.25">
      <c r="B64" s="91" t="s">
        <v>51</v>
      </c>
      <c r="C64" s="103">
        <f>IF(I58&gt;60000,60000,I58)</f>
        <v>0</v>
      </c>
      <c r="D64" s="247" t="e">
        <f>C64/$C$65</f>
        <v>#DIV/0!</v>
      </c>
      <c r="E64" s="246"/>
      <c r="F64" s="246"/>
      <c r="G64" s="79"/>
      <c r="I64" s="182"/>
    </row>
    <row r="65" spans="2:10" s="6" customFormat="1" ht="42.75" customHeight="1" x14ac:dyDescent="0.25">
      <c r="B65" s="248" t="s">
        <v>52</v>
      </c>
      <c r="C65" s="103">
        <f>SUM(C63:C64)</f>
        <v>0</v>
      </c>
      <c r="D65" s="247" t="e">
        <f>C65/$C$65</f>
        <v>#DIV/0!</v>
      </c>
      <c r="E65" s="79"/>
      <c r="F65" s="79"/>
      <c r="G65" s="79"/>
    </row>
    <row r="66" spans="2:10" s="6" customFormat="1" ht="15.75" x14ac:dyDescent="0.25">
      <c r="B66" s="90"/>
      <c r="C66" s="122"/>
      <c r="D66" s="79"/>
      <c r="E66" s="79"/>
      <c r="F66" s="79"/>
      <c r="G66" s="79"/>
      <c r="H66" s="79"/>
      <c r="I66" s="81"/>
      <c r="J66" s="2"/>
    </row>
    <row r="67" spans="2:10" s="6" customFormat="1" ht="15.75" x14ac:dyDescent="0.25">
      <c r="B67" s="90"/>
      <c r="C67" s="122"/>
      <c r="D67" s="79"/>
      <c r="E67" s="79"/>
      <c r="F67" s="79"/>
      <c r="G67" s="79"/>
      <c r="H67" s="79"/>
      <c r="I67" s="81"/>
      <c r="J67" s="2"/>
    </row>
    <row r="68" spans="2:10" s="6" customFormat="1" ht="15.75" x14ac:dyDescent="0.25">
      <c r="B68" s="90"/>
      <c r="C68" s="122"/>
      <c r="D68" s="79"/>
      <c r="E68" s="79"/>
      <c r="F68" s="79"/>
      <c r="G68" s="79"/>
      <c r="H68" s="79"/>
      <c r="I68" s="81"/>
      <c r="J68" s="2"/>
    </row>
    <row r="69" spans="2:10" s="6" customFormat="1" ht="54" customHeight="1" x14ac:dyDescent="0.25">
      <c r="B69" s="306" t="s">
        <v>81</v>
      </c>
      <c r="C69" s="306"/>
      <c r="D69" s="306"/>
      <c r="E69" s="195"/>
      <c r="F69" s="195"/>
      <c r="G69" s="195"/>
      <c r="H69" s="79"/>
      <c r="I69" s="81"/>
      <c r="J69" s="2"/>
    </row>
    <row r="70" spans="2:10" s="6" customFormat="1" ht="39" customHeight="1" x14ac:dyDescent="0.25">
      <c r="B70" s="276" t="s">
        <v>3</v>
      </c>
      <c r="C70" s="276" t="s">
        <v>4</v>
      </c>
      <c r="D70" s="276" t="s">
        <v>5</v>
      </c>
      <c r="E70" s="276"/>
      <c r="F70" s="276"/>
      <c r="G70" s="276"/>
      <c r="H70" s="1" t="s">
        <v>6</v>
      </c>
      <c r="I70" s="81"/>
      <c r="J70" s="2"/>
    </row>
    <row r="71" spans="2:10" s="6" customFormat="1" ht="30" x14ac:dyDescent="0.25">
      <c r="B71" s="276"/>
      <c r="C71" s="276"/>
      <c r="D71" s="1" t="s">
        <v>7</v>
      </c>
      <c r="E71" s="1" t="s">
        <v>8</v>
      </c>
      <c r="F71" s="1" t="s">
        <v>9</v>
      </c>
      <c r="G71" s="1" t="s">
        <v>10</v>
      </c>
      <c r="H71" s="1" t="s">
        <v>11</v>
      </c>
      <c r="I71" s="81"/>
      <c r="J71" s="2"/>
    </row>
    <row r="72" spans="2:10" s="6" customFormat="1" ht="39.75" customHeight="1" x14ac:dyDescent="0.25">
      <c r="B72" s="294" t="s">
        <v>54</v>
      </c>
      <c r="C72" s="300" t="s">
        <v>55</v>
      </c>
      <c r="D72" s="18"/>
      <c r="E72" s="111"/>
      <c r="F72" s="18"/>
      <c r="G72" s="31">
        <f>E72*F72</f>
        <v>0</v>
      </c>
      <c r="H72" s="112">
        <f>G72</f>
        <v>0</v>
      </c>
      <c r="I72" s="81"/>
      <c r="J72" s="2"/>
    </row>
    <row r="73" spans="2:10" s="6" customFormat="1" ht="39.75" customHeight="1" x14ac:dyDescent="0.25">
      <c r="B73" s="294"/>
      <c r="C73" s="301"/>
      <c r="D73" s="18"/>
      <c r="E73" s="111"/>
      <c r="F73" s="18"/>
      <c r="G73" s="31">
        <f>E73*F73</f>
        <v>0</v>
      </c>
      <c r="H73" s="112"/>
      <c r="I73" s="81"/>
      <c r="J73" s="2"/>
    </row>
    <row r="74" spans="2:10" s="6" customFormat="1" ht="39.75" customHeight="1" x14ac:dyDescent="0.25">
      <c r="B74" s="294"/>
      <c r="C74" s="302"/>
      <c r="D74" s="18"/>
      <c r="E74" s="111"/>
      <c r="F74" s="18"/>
      <c r="G74" s="31">
        <f>E74*F74</f>
        <v>0</v>
      </c>
      <c r="H74" s="112"/>
      <c r="I74" s="81"/>
      <c r="J74" s="2"/>
    </row>
    <row r="75" spans="2:10" s="6" customFormat="1" ht="15.75" x14ac:dyDescent="0.25">
      <c r="B75" s="294"/>
      <c r="C75" s="18"/>
      <c r="D75" s="113"/>
      <c r="E75" s="114"/>
      <c r="F75" s="113"/>
      <c r="G75" s="115"/>
      <c r="H75" s="116"/>
      <c r="I75" s="81"/>
      <c r="J75" s="2"/>
    </row>
    <row r="76" spans="2:10" s="6" customFormat="1" ht="33.75" customHeight="1" x14ac:dyDescent="0.25">
      <c r="B76" s="294"/>
      <c r="C76" s="295" t="s">
        <v>82</v>
      </c>
      <c r="D76" s="331"/>
      <c r="E76" s="331"/>
      <c r="F76" s="331"/>
      <c r="G76" s="272"/>
      <c r="H76" s="296">
        <f>SUM(G76:G79)</f>
        <v>0</v>
      </c>
      <c r="I76" s="81"/>
      <c r="J76" s="2"/>
    </row>
    <row r="77" spans="2:10" s="6" customFormat="1" ht="33.75" customHeight="1" x14ac:dyDescent="0.25">
      <c r="B77" s="294"/>
      <c r="C77" s="295"/>
      <c r="D77" s="333"/>
      <c r="E77" s="334"/>
      <c r="F77" s="335"/>
      <c r="G77" s="272"/>
      <c r="H77" s="296"/>
      <c r="I77" s="81"/>
      <c r="J77" s="2"/>
    </row>
    <row r="78" spans="2:10" s="6" customFormat="1" ht="33.75" customHeight="1" x14ac:dyDescent="0.25">
      <c r="B78" s="294"/>
      <c r="C78" s="295"/>
      <c r="D78" s="333"/>
      <c r="E78" s="334"/>
      <c r="F78" s="335"/>
      <c r="G78" s="272"/>
      <c r="H78" s="296"/>
      <c r="I78" s="81"/>
      <c r="J78" s="2"/>
    </row>
    <row r="79" spans="2:10" s="6" customFormat="1" ht="48.75" customHeight="1" x14ac:dyDescent="0.25">
      <c r="B79" s="294"/>
      <c r="C79" s="295"/>
      <c r="D79" s="332"/>
      <c r="E79" s="332"/>
      <c r="F79" s="332"/>
      <c r="G79" s="272"/>
      <c r="H79" s="296"/>
      <c r="I79" s="81"/>
      <c r="J79" s="2"/>
    </row>
    <row r="80" spans="2:10" s="6" customFormat="1" ht="37.5" customHeight="1" x14ac:dyDescent="0.25">
      <c r="B80" s="117"/>
      <c r="C80" s="118" t="s">
        <v>56</v>
      </c>
      <c r="D80" s="249">
        <f>SUM(H72,H76)</f>
        <v>0</v>
      </c>
      <c r="E80" s="118" t="s">
        <v>74</v>
      </c>
      <c r="F80" s="83" t="b">
        <f>IF(D80=C63,TRUE(),FALSE())</f>
        <v>1</v>
      </c>
      <c r="G80" s="82"/>
      <c r="H80" s="106"/>
      <c r="I80" s="81"/>
      <c r="J80" s="2"/>
    </row>
    <row r="81" spans="2:10" s="6" customFormat="1" ht="78.75" x14ac:dyDescent="0.25">
      <c r="B81" s="117"/>
      <c r="C81" s="118" t="s">
        <v>83</v>
      </c>
      <c r="D81" s="250" t="e">
        <f>H72/C63</f>
        <v>#DIV/0!</v>
      </c>
      <c r="E81" s="118" t="s">
        <v>84</v>
      </c>
      <c r="F81" s="121">
        <f>C63-D80</f>
        <v>0</v>
      </c>
      <c r="G81" s="82"/>
      <c r="H81" s="106"/>
      <c r="I81" s="81"/>
      <c r="J81" s="2"/>
    </row>
    <row r="82" spans="2:10" s="6" customFormat="1" ht="15.75" x14ac:dyDescent="0.25">
      <c r="B82" s="90"/>
      <c r="C82" s="122"/>
      <c r="D82" s="79"/>
      <c r="E82" s="79"/>
      <c r="F82" s="79"/>
      <c r="G82" s="79"/>
      <c r="H82" s="79"/>
      <c r="I82" s="81"/>
      <c r="J82" s="2"/>
    </row>
    <row r="83" spans="2:10" s="6" customFormat="1" ht="15.75" x14ac:dyDescent="0.25">
      <c r="B83" s="90"/>
      <c r="C83" s="122"/>
      <c r="D83" s="79"/>
      <c r="E83" s="79"/>
      <c r="F83" s="79"/>
      <c r="G83" s="79"/>
      <c r="H83" s="79"/>
      <c r="I83" s="81"/>
      <c r="J83" s="2"/>
    </row>
    <row r="84" spans="2:10" s="6" customFormat="1" ht="15.75" customHeight="1" x14ac:dyDescent="0.25">
      <c r="B84" s="317" t="s">
        <v>60</v>
      </c>
      <c r="C84" s="317"/>
      <c r="D84" s="317"/>
      <c r="E84" s="317"/>
      <c r="F84" s="317"/>
      <c r="G84" s="317"/>
      <c r="H84" s="317"/>
      <c r="I84" s="317"/>
      <c r="J84" s="2"/>
    </row>
    <row r="85" spans="2:10" s="6" customFormat="1" ht="15.75" customHeight="1" x14ac:dyDescent="0.25">
      <c r="B85" s="317"/>
      <c r="C85" s="317"/>
      <c r="D85" s="317"/>
      <c r="E85" s="317"/>
      <c r="F85" s="317"/>
      <c r="G85" s="317"/>
      <c r="H85" s="317"/>
      <c r="I85" s="317"/>
      <c r="J85" s="2"/>
    </row>
    <row r="86" spans="2:10" s="6" customFormat="1" x14ac:dyDescent="0.25">
      <c r="B86" s="317"/>
      <c r="C86" s="317"/>
      <c r="D86" s="317"/>
      <c r="E86" s="317"/>
      <c r="F86" s="317"/>
      <c r="G86" s="317"/>
      <c r="H86" s="317"/>
      <c r="I86" s="317"/>
      <c r="J86" s="2"/>
    </row>
    <row r="87" spans="2:10" ht="31.5" customHeight="1" x14ac:dyDescent="0.25">
      <c r="B87" s="317"/>
      <c r="C87" s="317"/>
      <c r="D87" s="317"/>
      <c r="E87" s="317"/>
      <c r="F87" s="317"/>
      <c r="G87" s="317"/>
      <c r="H87" s="317"/>
      <c r="I87" s="317"/>
    </row>
    <row r="88" spans="2:10" ht="55.5" customHeight="1" x14ac:dyDescent="0.25">
      <c r="B88" s="317"/>
      <c r="C88" s="317"/>
      <c r="D88" s="317"/>
      <c r="E88" s="317"/>
      <c r="F88" s="317"/>
      <c r="G88" s="317"/>
      <c r="H88" s="317" t="s">
        <v>62</v>
      </c>
      <c r="I88" s="317"/>
    </row>
    <row r="92" spans="2:10" ht="19.5" customHeight="1" x14ac:dyDescent="0.25">
      <c r="H92" s="127" t="s">
        <v>61</v>
      </c>
      <c r="I92" s="128"/>
    </row>
    <row r="93" spans="2:10" ht="19.5" customHeight="1" x14ac:dyDescent="0.25">
      <c r="H93" s="130" t="s">
        <v>62</v>
      </c>
      <c r="I93" s="126"/>
    </row>
    <row r="94" spans="2:10" ht="19.5" customHeight="1" x14ac:dyDescent="0.25">
      <c r="H94" s="2" t="s">
        <v>63</v>
      </c>
      <c r="I94" s="126"/>
    </row>
    <row r="95" spans="2:10" ht="19.5" customHeight="1" x14ac:dyDescent="0.25">
      <c r="H95" s="126"/>
      <c r="I95" s="129"/>
      <c r="J95" s="6"/>
    </row>
    <row r="96" spans="2:10" ht="19.5" customHeight="1" x14ac:dyDescent="0.25"/>
    <row r="97" ht="75" customHeight="1" x14ac:dyDescent="0.25"/>
  </sheetData>
  <sheetProtection sheet="1" objects="1" scenarios="1" insertRows="0"/>
  <mergeCells count="45">
    <mergeCell ref="B84:I88"/>
    <mergeCell ref="J58:M58"/>
    <mergeCell ref="B72:B79"/>
    <mergeCell ref="C76:C79"/>
    <mergeCell ref="D76:F76"/>
    <mergeCell ref="H76:H79"/>
    <mergeCell ref="D79:F79"/>
    <mergeCell ref="B58:E58"/>
    <mergeCell ref="B59:E59"/>
    <mergeCell ref="B69:D69"/>
    <mergeCell ref="B70:B71"/>
    <mergeCell ref="C70:C71"/>
    <mergeCell ref="D70:G70"/>
    <mergeCell ref="C72:C74"/>
    <mergeCell ref="D77:F77"/>
    <mergeCell ref="D78:F78"/>
    <mergeCell ref="E49:G49"/>
    <mergeCell ref="E52:G52"/>
    <mergeCell ref="E53:G53"/>
    <mergeCell ref="J54:N54"/>
    <mergeCell ref="J55:N55"/>
    <mergeCell ref="E50:G50"/>
    <mergeCell ref="E51:G51"/>
    <mergeCell ref="E44:G44"/>
    <mergeCell ref="E45:G45"/>
    <mergeCell ref="E46:G46"/>
    <mergeCell ref="E47:G47"/>
    <mergeCell ref="E48:G48"/>
    <mergeCell ref="D40:D42"/>
    <mergeCell ref="E40:G40"/>
    <mergeCell ref="E41:G41"/>
    <mergeCell ref="E42:G42"/>
    <mergeCell ref="E43:G43"/>
    <mergeCell ref="J36:N36"/>
    <mergeCell ref="D37:D39"/>
    <mergeCell ref="E37:G37"/>
    <mergeCell ref="E38:G38"/>
    <mergeCell ref="E39:G39"/>
    <mergeCell ref="B9:I9"/>
    <mergeCell ref="B11:I11"/>
    <mergeCell ref="B12:I12"/>
    <mergeCell ref="B14:B15"/>
    <mergeCell ref="C14:C15"/>
    <mergeCell ref="D14:D15"/>
    <mergeCell ref="E14:H14"/>
  </mergeCells>
  <conditionalFormatting sqref="C63">
    <cfRule type="cellIs" dxfId="12" priority="2" operator="greaterThan">
      <formula>$I$59</formula>
    </cfRule>
  </conditionalFormatting>
  <conditionalFormatting sqref="D81">
    <cfRule type="cellIs" dxfId="11" priority="3" operator="lessThan">
      <formula>0.5</formula>
    </cfRule>
    <cfRule type="cellIs" dxfId="10" priority="4" operator="equal">
      <formula>0.5</formula>
    </cfRule>
    <cfRule type="cellIs" dxfId="9" priority="5" operator="greaterThan">
      <formula>0.5</formula>
    </cfRule>
  </conditionalFormatting>
  <conditionalFormatting sqref="E63">
    <cfRule type="cellIs" dxfId="8" priority="6" operator="greaterThan">
      <formula>$I$59</formula>
    </cfRule>
  </conditionalFormatting>
  <conditionalFormatting sqref="F80">
    <cfRule type="cellIs" dxfId="7" priority="7" operator="equal">
      <formula>1</formula>
    </cfRule>
    <cfRule type="cellIs" dxfId="6" priority="8" operator="equal">
      <formula>0</formula>
    </cfRule>
  </conditionalFormatting>
  <conditionalFormatting sqref="F81">
    <cfRule type="cellIs" dxfId="5" priority="9" operator="greaterThan">
      <formula>0</formula>
    </cfRule>
    <cfRule type="cellIs" dxfId="4" priority="10" operator="lessThan">
      <formula>0</formula>
    </cfRule>
  </conditionalFormatting>
  <conditionalFormatting sqref="I58">
    <cfRule type="cellIs" dxfId="3" priority="11" operator="greaterThan">
      <formula>60000</formula>
    </cfRule>
  </conditionalFormatting>
  <conditionalFormatting sqref="I60:I61">
    <cfRule type="cellIs" dxfId="2" priority="12" operator="greaterThan">
      <formula>0</formula>
    </cfRule>
    <cfRule type="cellIs" dxfId="1" priority="13" operator="greaterThan">
      <formula>$C$64&gt;$C$63</formula>
    </cfRule>
    <cfRule type="cellIs" dxfId="0" priority="14" operator="greaterThan">
      <formula>"SE($G$45&gt;$G$44)"</formula>
    </cfRule>
  </conditionalFormatting>
  <printOptions horizontalCentered="1"/>
  <pageMargins left="0.7" right="0.7" top="0.75" bottom="0.75" header="0.511811023622047" footer="0.511811023622047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D21"/>
  <sheetViews>
    <sheetView zoomScale="95" zoomScaleNormal="95" workbookViewId="0">
      <selection activeCell="G14" sqref="G14"/>
    </sheetView>
  </sheetViews>
  <sheetFormatPr defaultColWidth="8.85546875" defaultRowHeight="15" x14ac:dyDescent="0.25"/>
  <cols>
    <col min="4" max="4" width="53.140625" customWidth="1"/>
  </cols>
  <sheetData>
    <row r="3" spans="4:4" x14ac:dyDescent="0.25">
      <c r="D3" t="s">
        <v>85</v>
      </c>
    </row>
    <row r="4" spans="4:4" x14ac:dyDescent="0.25">
      <c r="D4" s="251" t="s">
        <v>86</v>
      </c>
    </row>
    <row r="5" spans="4:4" ht="15.75" x14ac:dyDescent="0.25">
      <c r="D5" s="252" t="s">
        <v>87</v>
      </c>
    </row>
    <row r="8" spans="4:4" x14ac:dyDescent="0.25">
      <c r="D8" s="253" t="s">
        <v>85</v>
      </c>
    </row>
    <row r="9" spans="4:4" ht="15.75" x14ac:dyDescent="0.25">
      <c r="D9" s="254" t="s">
        <v>88</v>
      </c>
    </row>
    <row r="10" spans="4:4" ht="15.75" x14ac:dyDescent="0.25">
      <c r="D10" s="254" t="s">
        <v>89</v>
      </c>
    </row>
    <row r="11" spans="4:4" ht="15.75" x14ac:dyDescent="0.25">
      <c r="D11" s="254" t="s">
        <v>90</v>
      </c>
    </row>
    <row r="12" spans="4:4" ht="15.75" x14ac:dyDescent="0.25">
      <c r="D12" s="252" t="s">
        <v>91</v>
      </c>
    </row>
    <row r="15" spans="4:4" x14ac:dyDescent="0.25">
      <c r="D15" s="253" t="s">
        <v>85</v>
      </c>
    </row>
    <row r="16" spans="4:4" ht="15.75" x14ac:dyDescent="0.25">
      <c r="D16" s="254" t="s">
        <v>92</v>
      </c>
    </row>
    <row r="17" spans="4:4" ht="15.75" x14ac:dyDescent="0.25">
      <c r="D17" s="254" t="s">
        <v>93</v>
      </c>
    </row>
    <row r="18" spans="4:4" ht="15.75" x14ac:dyDescent="0.25">
      <c r="D18" s="254" t="s">
        <v>94</v>
      </c>
    </row>
    <row r="19" spans="4:4" ht="15.75" x14ac:dyDescent="0.25">
      <c r="D19" s="254" t="s">
        <v>95</v>
      </c>
    </row>
    <row r="20" spans="4:4" ht="15.75" x14ac:dyDescent="0.25">
      <c r="D20" s="254" t="s">
        <v>96</v>
      </c>
    </row>
    <row r="21" spans="4:4" ht="15.75" x14ac:dyDescent="0.25">
      <c r="D21" s="255" t="s">
        <v>97</v>
      </c>
    </row>
  </sheetData>
  <pageMargins left="0.7" right="0.7" top="0.75" bottom="0.75" header="0.511811023622047" footer="0.511811023622047"/>
  <pageSetup paperSize="9" orientation="portrait" horizontalDpi="300" verticalDpi="300"/>
  <tableParts count="3">
    <tablePart r:id="rId1"/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2</vt:i4>
      </vt:variant>
    </vt:vector>
  </HeadingPairs>
  <TitlesOfParts>
    <vt:vector size="6" baseType="lpstr">
      <vt:lpstr>1. Costi Reali</vt:lpstr>
      <vt:lpstr>2. Staff+40%</vt:lpstr>
      <vt:lpstr>3. forfait 20% per personale</vt:lpstr>
      <vt:lpstr>Foglio1</vt:lpstr>
      <vt:lpstr>'2. Staff+40%'!Area_stampa</vt:lpstr>
      <vt:lpstr>'3. forfait 20% per personale'!Area_stampa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Eleonora</dc:creator>
  <dc:description/>
  <cp:lastModifiedBy>Deidda, Clizia</cp:lastModifiedBy>
  <cp:revision>3</cp:revision>
  <cp:lastPrinted>2022-07-05T17:46:14Z</cp:lastPrinted>
  <dcterms:created xsi:type="dcterms:W3CDTF">2019-11-02T10:35:02Z</dcterms:created>
  <dcterms:modified xsi:type="dcterms:W3CDTF">2024-04-08T19:21:54Z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0x010100919B422CB7C44E44A3DCBC2B79FC4B0B</vt:lpwstr>
  </property>
</Properties>
</file>